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us\S2\IE516 Manufacturing Planning and Control\Project\data\"/>
    </mc:Choice>
  </mc:AlternateContent>
  <bookViews>
    <workbookView showHorizontalScroll="0" showVerticalScroll="0" showSheetTabs="0" xWindow="0" yWindow="0" windowWidth="20736" windowHeight="8160"/>
  </bookViews>
  <sheets>
    <sheet name="Sheet2" sheetId="2" r:id="rId1"/>
    <sheet name="Pj" sheetId="3" r:id="rId2"/>
    <sheet name="temp_" sheetId="4" r:id="rId3"/>
    <sheet name="exprmnt" sheetId="5" r:id="rId4"/>
    <sheet name="Sheet3" sheetId="6" r:id="rId5"/>
    <sheet name="Sheet4" sheetId="8" r:id="rId6"/>
  </sheets>
  <calcPr calcId="162913"/>
</workbook>
</file>

<file path=xl/calcChain.xml><?xml version="1.0" encoding="utf-8"?>
<calcChain xmlns="http://schemas.openxmlformats.org/spreadsheetml/2006/main">
  <c r="AO4" i="2" l="1"/>
  <c r="AP4" i="2" s="1"/>
  <c r="AJ53" i="2"/>
  <c r="AK53" i="2" s="1"/>
  <c r="AI22" i="2"/>
  <c r="AJ22" i="2" s="1"/>
  <c r="AC45" i="2" l="1"/>
  <c r="AD45" i="2" s="1"/>
  <c r="AC70" i="2"/>
  <c r="AD70" i="2" s="1"/>
  <c r="AC72" i="2"/>
  <c r="AD72" i="2" s="1"/>
  <c r="AC48" i="2"/>
  <c r="AD48" i="2" s="1"/>
  <c r="AC44" i="2"/>
  <c r="AD44" i="2" s="1"/>
  <c r="AC56" i="2"/>
  <c r="AD56" i="2" s="1"/>
  <c r="AC55" i="2"/>
  <c r="AD55" i="2" s="1"/>
  <c r="AC57" i="2"/>
  <c r="AD57" i="2" s="1"/>
  <c r="AC69" i="2"/>
  <c r="AD69" i="2" s="1"/>
  <c r="AC59" i="2"/>
  <c r="AD59" i="2" s="1"/>
  <c r="AC68" i="2"/>
  <c r="AD68" i="2" s="1"/>
  <c r="AC65" i="2"/>
  <c r="AD65" i="2" s="1"/>
  <c r="AC58" i="2"/>
  <c r="AD58" i="2" s="1"/>
  <c r="AC51" i="2"/>
  <c r="AD51" i="2" s="1"/>
  <c r="AC50" i="2"/>
  <c r="AD50" i="2" s="1"/>
  <c r="AC66" i="2"/>
  <c r="AD66" i="2" s="1"/>
  <c r="AC42" i="2"/>
  <c r="AD42" i="2" s="1"/>
  <c r="AC43" i="2"/>
  <c r="AD43" i="2" s="1"/>
  <c r="AC64" i="2"/>
  <c r="AD64" i="2" s="1"/>
  <c r="AC67" i="2"/>
  <c r="AD67" i="2" s="1"/>
  <c r="AC41" i="2"/>
  <c r="AD41" i="2" s="1"/>
  <c r="AJ46" i="2"/>
  <c r="AK46" i="2" s="1"/>
  <c r="AJ64" i="2"/>
  <c r="AK64" i="2" s="1"/>
  <c r="AJ63" i="2"/>
  <c r="AK63" i="2" s="1"/>
  <c r="AJ62" i="2"/>
  <c r="AK62" i="2" s="1"/>
  <c r="AJ61" i="2"/>
  <c r="AK61" i="2" s="1"/>
  <c r="AJ60" i="2"/>
  <c r="AK60" i="2" s="1"/>
  <c r="AJ59" i="2"/>
  <c r="AK59" i="2" s="1"/>
  <c r="AJ58" i="2"/>
  <c r="AK58" i="2" s="1"/>
  <c r="AJ52" i="2"/>
  <c r="AK52" i="2" s="1"/>
  <c r="AJ51" i="2"/>
  <c r="AK51" i="2" s="1"/>
  <c r="AJ44" i="2"/>
  <c r="AK44" i="2" s="1"/>
  <c r="AJ49" i="2"/>
  <c r="AK49" i="2" s="1"/>
  <c r="AJ48" i="2"/>
  <c r="AK48" i="2" s="1"/>
  <c r="AJ67" i="2"/>
  <c r="AK67" i="2" s="1"/>
  <c r="AJ54" i="2"/>
  <c r="AK54" i="2" s="1"/>
  <c r="AJ66" i="2"/>
  <c r="AK66" i="2" s="1"/>
  <c r="AJ65" i="2"/>
  <c r="AK65" i="2" s="1"/>
  <c r="AJ41" i="2"/>
  <c r="AK41" i="2" s="1"/>
  <c r="AO5" i="2"/>
  <c r="AP5" i="2" s="1"/>
  <c r="AO6" i="2"/>
  <c r="AP6" i="2" s="1"/>
  <c r="AO7" i="2"/>
  <c r="AP7" i="2" s="1"/>
  <c r="AO8" i="2"/>
  <c r="AP8" i="2" s="1"/>
  <c r="AO9" i="2"/>
  <c r="AP9" i="2" s="1"/>
  <c r="AO10" i="2"/>
  <c r="AP10" i="2" s="1"/>
  <c r="W5" i="2"/>
  <c r="X5" i="2" s="1"/>
  <c r="W6" i="2"/>
  <c r="X6" i="2" s="1"/>
  <c r="W7" i="2"/>
  <c r="X7" i="2" s="1"/>
  <c r="W4" i="2"/>
  <c r="X4" i="2" s="1"/>
  <c r="AI5" i="2"/>
  <c r="AJ5" i="2" s="1"/>
  <c r="AI6" i="2"/>
  <c r="AJ6" i="2" s="1"/>
  <c r="AI7" i="2"/>
  <c r="AJ7" i="2" s="1"/>
  <c r="AI8" i="2"/>
  <c r="AJ8" i="2" s="1"/>
  <c r="AI9" i="2"/>
  <c r="AJ9" i="2" s="1"/>
  <c r="AI10" i="2"/>
  <c r="AJ10" i="2" s="1"/>
  <c r="AI11" i="2"/>
  <c r="AJ11" i="2" s="1"/>
  <c r="AI12" i="2"/>
  <c r="AJ12" i="2" s="1"/>
  <c r="AI13" i="2"/>
  <c r="AJ13" i="2" s="1"/>
  <c r="AI14" i="2"/>
  <c r="AJ14" i="2" s="1"/>
  <c r="AI15" i="2"/>
  <c r="AJ15" i="2" s="1"/>
  <c r="AI16" i="2"/>
  <c r="AJ16" i="2" s="1"/>
  <c r="AI17" i="2"/>
  <c r="AJ17" i="2" s="1"/>
  <c r="AI18" i="2"/>
  <c r="AJ18" i="2" s="1"/>
  <c r="AI19" i="2"/>
  <c r="AJ19" i="2" s="1"/>
  <c r="AI20" i="2"/>
  <c r="AJ20" i="2" s="1"/>
  <c r="AI21" i="2"/>
  <c r="AJ21" i="2" s="1"/>
  <c r="AI4" i="2"/>
  <c r="AJ4" i="2" s="1"/>
  <c r="AC5" i="2"/>
  <c r="AD5" i="2" s="1"/>
  <c r="AC6" i="2"/>
  <c r="AD6" i="2" s="1"/>
  <c r="AC7" i="2"/>
  <c r="AD7" i="2" s="1"/>
  <c r="AC8" i="2"/>
  <c r="AD8" i="2" s="1"/>
  <c r="AC9" i="2"/>
  <c r="AD9" i="2" s="1"/>
  <c r="AC10" i="2"/>
  <c r="AD10" i="2" s="1"/>
  <c r="AC11" i="2"/>
  <c r="AD11" i="2" s="1"/>
  <c r="AC12" i="2"/>
  <c r="AD12" i="2" s="1"/>
  <c r="AC13" i="2"/>
  <c r="AD13" i="2" s="1"/>
  <c r="AC14" i="2"/>
  <c r="AD14" i="2" s="1"/>
  <c r="AC15" i="2"/>
  <c r="AD15" i="2" s="1"/>
  <c r="AC16" i="2"/>
  <c r="AD16" i="2" s="1"/>
  <c r="AC17" i="2"/>
  <c r="AD17" i="2" s="1"/>
  <c r="AC18" i="2"/>
  <c r="AD18" i="2" s="1"/>
  <c r="AC19" i="2"/>
  <c r="AD19" i="2" s="1"/>
  <c r="AC20" i="2"/>
  <c r="AD20" i="2" s="1"/>
  <c r="AC21" i="2"/>
  <c r="AD21" i="2" s="1"/>
  <c r="AC22" i="2"/>
  <c r="AD22" i="2" s="1"/>
  <c r="AC23" i="2"/>
  <c r="AD23" i="2" s="1"/>
  <c r="AC24" i="2"/>
  <c r="AD24" i="2" s="1"/>
  <c r="AC25" i="2"/>
  <c r="AD25" i="2" s="1"/>
  <c r="AC26" i="2"/>
  <c r="AD26" i="2" s="1"/>
  <c r="AC4" i="2"/>
  <c r="AD4" i="2" s="1"/>
  <c r="AD29" i="2" l="1"/>
  <c r="AP29" i="2" l="1"/>
  <c r="X29" i="2"/>
  <c r="AJ29" i="2"/>
  <c r="E7" i="2"/>
  <c r="F7" i="2"/>
  <c r="H7" i="2"/>
  <c r="I7" i="2"/>
  <c r="K7" i="2"/>
  <c r="L7" i="2"/>
  <c r="N7" i="2"/>
  <c r="O7" i="2"/>
  <c r="E14" i="2"/>
  <c r="F14" i="2"/>
  <c r="H14" i="2"/>
  <c r="I14" i="2"/>
  <c r="E21" i="2"/>
  <c r="F21" i="2"/>
  <c r="H21" i="2"/>
  <c r="I21" i="2"/>
  <c r="K21" i="2"/>
  <c r="L21" i="2"/>
  <c r="N21" i="2"/>
  <c r="O21" i="2"/>
  <c r="Q21" i="2"/>
  <c r="R21" i="2"/>
  <c r="E28" i="2"/>
  <c r="F28" i="2"/>
  <c r="H28" i="2"/>
  <c r="I28" i="2"/>
  <c r="K28" i="2"/>
  <c r="L28" i="2"/>
  <c r="D30" i="2" l="1"/>
  <c r="D16" i="2"/>
  <c r="D23" i="2"/>
  <c r="D22" i="2"/>
  <c r="E22" i="2" s="1"/>
  <c r="C21" i="2" s="1"/>
  <c r="D8" i="2"/>
  <c r="E8" i="2" s="1"/>
  <c r="D9" i="2"/>
  <c r="D15" i="2"/>
  <c r="E15" i="2" s="1"/>
  <c r="C13" i="2" s="1"/>
  <c r="D29" i="2"/>
  <c r="E29" i="2" s="1"/>
  <c r="C28" i="2" s="1"/>
  <c r="F48" i="6"/>
  <c r="G48" i="6"/>
  <c r="H48" i="6"/>
  <c r="I48" i="6"/>
  <c r="J48" i="6"/>
  <c r="K48" i="6"/>
  <c r="L48" i="6"/>
  <c r="M48" i="6"/>
  <c r="N48" i="6"/>
  <c r="O48" i="6"/>
  <c r="P48" i="6"/>
  <c r="Y48" i="6" s="1"/>
  <c r="Q48" i="6"/>
  <c r="R48" i="6"/>
  <c r="S48" i="6"/>
  <c r="T48" i="6"/>
  <c r="U48" i="6"/>
  <c r="V48" i="6"/>
  <c r="W48" i="6"/>
  <c r="X48" i="6"/>
  <c r="F49" i="6"/>
  <c r="G49" i="6"/>
  <c r="H49" i="6"/>
  <c r="I49" i="6"/>
  <c r="J49" i="6"/>
  <c r="K49" i="6"/>
  <c r="L49" i="6"/>
  <c r="M49" i="6"/>
  <c r="N49" i="6"/>
  <c r="O49" i="6"/>
  <c r="P49" i="6"/>
  <c r="Y49" i="6" s="1"/>
  <c r="Q49" i="6"/>
  <c r="R49" i="6"/>
  <c r="S49" i="6"/>
  <c r="T49" i="6"/>
  <c r="U49" i="6"/>
  <c r="V49" i="6"/>
  <c r="W49" i="6"/>
  <c r="X49" i="6"/>
  <c r="F50" i="6"/>
  <c r="G50" i="6"/>
  <c r="H50" i="6"/>
  <c r="I50" i="6"/>
  <c r="J50" i="6"/>
  <c r="K50" i="6"/>
  <c r="L50" i="6"/>
  <c r="M50" i="6"/>
  <c r="N50" i="6"/>
  <c r="O50" i="6"/>
  <c r="P50" i="6"/>
  <c r="Y50" i="6" s="1"/>
  <c r="Q50" i="6"/>
  <c r="R50" i="6"/>
  <c r="S50" i="6"/>
  <c r="T50" i="6"/>
  <c r="U50" i="6"/>
  <c r="V50" i="6"/>
  <c r="W50" i="6"/>
  <c r="X50" i="6"/>
  <c r="F51" i="6"/>
  <c r="G51" i="6"/>
  <c r="H51" i="6"/>
  <c r="I51" i="6"/>
  <c r="J51" i="6"/>
  <c r="K51" i="6"/>
  <c r="L51" i="6"/>
  <c r="M51" i="6"/>
  <c r="N51" i="6"/>
  <c r="O51" i="6"/>
  <c r="P51" i="6"/>
  <c r="Y51" i="6" s="1"/>
  <c r="Q51" i="6"/>
  <c r="R51" i="6"/>
  <c r="S51" i="6"/>
  <c r="T51" i="6"/>
  <c r="U51" i="6"/>
  <c r="V51" i="6"/>
  <c r="W51" i="6"/>
  <c r="X51" i="6"/>
  <c r="F52" i="6"/>
  <c r="G52" i="6"/>
  <c r="H52" i="6"/>
  <c r="I52" i="6"/>
  <c r="J52" i="6"/>
  <c r="K52" i="6"/>
  <c r="L52" i="6"/>
  <c r="M52" i="6"/>
  <c r="N52" i="6"/>
  <c r="O52" i="6"/>
  <c r="P52" i="6"/>
  <c r="Y52" i="6" s="1"/>
  <c r="Q52" i="6"/>
  <c r="R52" i="6"/>
  <c r="S52" i="6"/>
  <c r="T52" i="6"/>
  <c r="U52" i="6"/>
  <c r="V52" i="6"/>
  <c r="W52" i="6"/>
  <c r="X52" i="6"/>
  <c r="E49" i="6"/>
  <c r="E50" i="6"/>
  <c r="E51" i="6"/>
  <c r="E52" i="6"/>
  <c r="E48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E24" i="6"/>
  <c r="E25" i="6"/>
  <c r="E26" i="6"/>
  <c r="E27" i="6"/>
  <c r="E23" i="6"/>
  <c r="Y23" i="6" s="1"/>
  <c r="Y27" i="6" l="1"/>
  <c r="Y26" i="6"/>
  <c r="Y24" i="6"/>
  <c r="Y25" i="6"/>
  <c r="C7" i="2"/>
  <c r="F105" i="2"/>
  <c r="D107" i="2" s="1"/>
  <c r="E105" i="2"/>
  <c r="D106" i="2" s="1"/>
  <c r="E106" i="2" s="1"/>
  <c r="I126" i="2"/>
  <c r="H126" i="2"/>
  <c r="F126" i="2"/>
  <c r="E126" i="2"/>
  <c r="D127" i="2" s="1"/>
  <c r="E127" i="2" s="1"/>
  <c r="F140" i="2"/>
  <c r="D142" i="2" s="1"/>
  <c r="E140" i="2"/>
  <c r="D141" i="2" s="1"/>
  <c r="E141" i="2" s="1"/>
  <c r="L133" i="2"/>
  <c r="K133" i="2"/>
  <c r="I133" i="2"/>
  <c r="H133" i="2"/>
  <c r="F133" i="2"/>
  <c r="E133" i="2"/>
  <c r="N119" i="2"/>
  <c r="L119" i="2"/>
  <c r="K119" i="2"/>
  <c r="I119" i="2"/>
  <c r="H119" i="2"/>
  <c r="F119" i="2"/>
  <c r="E119" i="2"/>
  <c r="F112" i="2"/>
  <c r="D114" i="2" s="1"/>
  <c r="E112" i="2"/>
  <c r="D113" i="2" s="1"/>
  <c r="E113" i="2" s="1"/>
  <c r="I98" i="2"/>
  <c r="H98" i="2"/>
  <c r="F98" i="2"/>
  <c r="D100" i="2" s="1"/>
  <c r="E98" i="2"/>
  <c r="D99" i="2" s="1"/>
  <c r="E99" i="2" s="1"/>
  <c r="F91" i="2"/>
  <c r="D93" i="2" s="1"/>
  <c r="E91" i="2"/>
  <c r="D92" i="2" s="1"/>
  <c r="E92" i="2" s="1"/>
  <c r="I84" i="2"/>
  <c r="H84" i="2"/>
  <c r="F84" i="2"/>
  <c r="E84" i="2"/>
  <c r="I77" i="2"/>
  <c r="H77" i="2"/>
  <c r="F77" i="2"/>
  <c r="E77" i="2"/>
  <c r="O70" i="2"/>
  <c r="N70" i="2"/>
  <c r="L70" i="2"/>
  <c r="K70" i="2"/>
  <c r="I70" i="2"/>
  <c r="H70" i="2"/>
  <c r="F70" i="2"/>
  <c r="E70" i="2"/>
  <c r="I63" i="2"/>
  <c r="H63" i="2"/>
  <c r="F63" i="2"/>
  <c r="E63" i="2"/>
  <c r="L56" i="2"/>
  <c r="K56" i="2"/>
  <c r="I56" i="2"/>
  <c r="H56" i="2"/>
  <c r="F56" i="2"/>
  <c r="E56" i="2"/>
  <c r="L49" i="2"/>
  <c r="K49" i="2"/>
  <c r="I49" i="2"/>
  <c r="H49" i="2"/>
  <c r="F49" i="2"/>
  <c r="E49" i="2"/>
  <c r="L42" i="2"/>
  <c r="K42" i="2"/>
  <c r="I42" i="2"/>
  <c r="H42" i="2"/>
  <c r="F42" i="2"/>
  <c r="E42" i="2"/>
  <c r="O35" i="2"/>
  <c r="N35" i="2"/>
  <c r="L35" i="2"/>
  <c r="K35" i="2"/>
  <c r="I35" i="2"/>
  <c r="H35" i="2"/>
  <c r="F35" i="2"/>
  <c r="E35" i="2"/>
  <c r="D134" i="2" l="1"/>
  <c r="E134" i="2" s="1"/>
  <c r="D85" i="2"/>
  <c r="E85" i="2" s="1"/>
  <c r="D72" i="2"/>
  <c r="C140" i="2"/>
  <c r="C98" i="2"/>
  <c r="D128" i="2"/>
  <c r="C126" i="2" s="1"/>
  <c r="D121" i="2"/>
  <c r="C105" i="2"/>
  <c r="D135" i="2"/>
  <c r="C133" i="2" s="1"/>
  <c r="D86" i="2"/>
  <c r="C84" i="2" s="1"/>
  <c r="D120" i="2"/>
  <c r="E120" i="2" s="1"/>
  <c r="D51" i="2"/>
  <c r="D79" i="2"/>
  <c r="C91" i="2"/>
  <c r="C112" i="2"/>
  <c r="D65" i="2"/>
  <c r="D36" i="2"/>
  <c r="E36" i="2" s="1"/>
  <c r="D43" i="2"/>
  <c r="E43" i="2" s="1"/>
  <c r="D44" i="2"/>
  <c r="D50" i="2"/>
  <c r="E50" i="2" s="1"/>
  <c r="D57" i="2"/>
  <c r="E57" i="2" s="1"/>
  <c r="D78" i="2"/>
  <c r="E78" i="2" s="1"/>
  <c r="D58" i="2"/>
  <c r="D64" i="2"/>
  <c r="E64" i="2" s="1"/>
  <c r="C63" i="2" s="1"/>
  <c r="D37" i="2"/>
  <c r="C35" i="2" s="1"/>
  <c r="D71" i="2"/>
  <c r="E71" i="2" s="1"/>
  <c r="C70" i="2" l="1"/>
  <c r="C77" i="2"/>
  <c r="C119" i="2"/>
  <c r="C49" i="2"/>
  <c r="C56" i="2"/>
  <c r="C42" i="2"/>
</calcChain>
</file>

<file path=xl/sharedStrings.xml><?xml version="1.0" encoding="utf-8"?>
<sst xmlns="http://schemas.openxmlformats.org/spreadsheetml/2006/main" count="1247" uniqueCount="198">
  <si>
    <t>No.</t>
  </si>
  <si>
    <t>Ope Time (min)</t>
  </si>
  <si>
    <t>23_031_110_01</t>
  </si>
  <si>
    <t>23_022_100_01</t>
  </si>
  <si>
    <t>23_032_110_01</t>
  </si>
  <si>
    <t>23_031_500_01</t>
  </si>
  <si>
    <t>23_032_122_01</t>
  </si>
  <si>
    <t>23_032_200_03</t>
  </si>
  <si>
    <t>23_032_200_02</t>
  </si>
  <si>
    <t>23_021_110_01</t>
  </si>
  <si>
    <t>23_032_200_01</t>
  </si>
  <si>
    <t>23_021_400_01</t>
  </si>
  <si>
    <t>23_032_000_05</t>
  </si>
  <si>
    <t>23_032_100_02</t>
  </si>
  <si>
    <t>23_020_000_01</t>
  </si>
  <si>
    <t>23_022_000_01</t>
  </si>
  <si>
    <t>23_024_100_01</t>
  </si>
  <si>
    <t>23_031_400_02</t>
  </si>
  <si>
    <t>23_032_140_01</t>
  </si>
  <si>
    <t>23_032_130_04</t>
  </si>
  <si>
    <t>23_031_400_01</t>
  </si>
  <si>
    <t>Need Per Systerm</t>
  </si>
  <si>
    <t xml:space="preserve">Setup (hr) </t>
  </si>
  <si>
    <t>Stage 2</t>
  </si>
  <si>
    <t>Stage 1</t>
  </si>
  <si>
    <t>Stage 3</t>
  </si>
  <si>
    <t>Stage 4</t>
  </si>
  <si>
    <t xml:space="preserve">TC-110 </t>
  </si>
  <si>
    <t>TC-77</t>
  </si>
  <si>
    <t>C400</t>
  </si>
  <si>
    <t>Feeder</t>
  </si>
  <si>
    <t>time for FA (hr)</t>
  </si>
  <si>
    <t>Stage 5</t>
  </si>
  <si>
    <t>Product</t>
  </si>
  <si>
    <t>stage 1</t>
  </si>
  <si>
    <t>stage 2</t>
  </si>
  <si>
    <t>stage 3</t>
  </si>
  <si>
    <t>stage 4</t>
  </si>
  <si>
    <t>weight</t>
  </si>
  <si>
    <t>use the average of processing time of all stages for product I and the setup time for finding total processing time. Use LPT, the bigger value the higher weight</t>
  </si>
  <si>
    <t>total processing stages</t>
  </si>
  <si>
    <t xml:space="preserve"> setup</t>
  </si>
  <si>
    <t>batch size</t>
  </si>
  <si>
    <t>total processing time to FA</t>
  </si>
  <si>
    <t>total processing time (hr)</t>
  </si>
  <si>
    <t>stage 5</t>
  </si>
  <si>
    <t>n production</t>
  </si>
  <si>
    <t>no</t>
  </si>
  <si>
    <t>product</t>
  </si>
  <si>
    <t>batch</t>
  </si>
  <si>
    <t>total</t>
  </si>
  <si>
    <t xml:space="preserve">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5 TOP WEIGHTS </t>
  </si>
  <si>
    <t>1,1</t>
  </si>
  <si>
    <t>1,2</t>
  </si>
  <si>
    <t>1,3</t>
  </si>
  <si>
    <t>2,1</t>
  </si>
  <si>
    <t>2,2</t>
  </si>
  <si>
    <t>3,1</t>
  </si>
  <si>
    <t>3,2</t>
  </si>
  <si>
    <t>3,3</t>
  </si>
  <si>
    <t>4,1</t>
  </si>
  <si>
    <t>4,2</t>
  </si>
  <si>
    <t>4,3</t>
  </si>
  <si>
    <t>5,1</t>
  </si>
  <si>
    <t>5,2</t>
  </si>
  <si>
    <t>5,3</t>
  </si>
  <si>
    <t>3,4</t>
  </si>
  <si>
    <t>3,5</t>
  </si>
  <si>
    <t>5,4</t>
  </si>
  <si>
    <t>6,1</t>
  </si>
  <si>
    <t>6,2</t>
  </si>
  <si>
    <t>6,3</t>
  </si>
  <si>
    <t>7,1</t>
  </si>
  <si>
    <t>7,2</t>
  </si>
  <si>
    <t>7,3</t>
  </si>
  <si>
    <t>9,1</t>
  </si>
  <si>
    <t>9,2</t>
  </si>
  <si>
    <t>10,1</t>
  </si>
  <si>
    <t>10,2</t>
  </si>
  <si>
    <t>10,3</t>
  </si>
  <si>
    <t>11,1</t>
  </si>
  <si>
    <t>11,2</t>
  </si>
  <si>
    <t>12,1</t>
  </si>
  <si>
    <t>12,2</t>
  </si>
  <si>
    <t>13,1</t>
  </si>
  <si>
    <t>14,1</t>
  </si>
  <si>
    <t>15,1</t>
  </si>
  <si>
    <t>16,1</t>
  </si>
  <si>
    <t>17,1</t>
  </si>
  <si>
    <t>17,2</t>
  </si>
  <si>
    <t>17,3</t>
  </si>
  <si>
    <t>18,1</t>
  </si>
  <si>
    <t>18,2</t>
  </si>
  <si>
    <t>19,1</t>
  </si>
  <si>
    <t>19,2</t>
  </si>
  <si>
    <t>19,3</t>
  </si>
  <si>
    <t>20,1</t>
  </si>
  <si>
    <t>8,1</t>
  </si>
  <si>
    <t>8,2</t>
  </si>
  <si>
    <t>8,3</t>
  </si>
  <si>
    <t>TC1</t>
  </si>
  <si>
    <t>TC2</t>
  </si>
  <si>
    <t>TC3</t>
  </si>
  <si>
    <t>TC4</t>
  </si>
  <si>
    <t>C1</t>
  </si>
  <si>
    <t>C2</t>
  </si>
  <si>
    <t>C3</t>
  </si>
  <si>
    <t>J1</t>
  </si>
  <si>
    <t>o11</t>
  </si>
  <si>
    <t>o21</t>
  </si>
  <si>
    <t>o31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</si>
  <si>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</si>
  <si>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</si>
  <si>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</si>
  <si>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</si>
  <si>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</si>
  <si>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</si>
  <si>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</si>
  <si>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</si>
  <si>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</si>
  <si>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TC-77 (1)</t>
  </si>
  <si>
    <t>TC-77 (2)</t>
  </si>
  <si>
    <t>TC-77 (3)</t>
  </si>
  <si>
    <t>TC-77 (4)</t>
  </si>
  <si>
    <t>C400 (1)</t>
  </si>
  <si>
    <t>J2</t>
  </si>
  <si>
    <t>o12</t>
  </si>
  <si>
    <t>o22</t>
  </si>
  <si>
    <t>C400 (2)</t>
  </si>
  <si>
    <t>C400 (3)</t>
  </si>
  <si>
    <t>J3</t>
  </si>
  <si>
    <t>o13</t>
  </si>
  <si>
    <t>o23</t>
  </si>
  <si>
    <t>o33</t>
  </si>
  <si>
    <t>o43</t>
  </si>
  <si>
    <t>o53</t>
  </si>
  <si>
    <t>J4</t>
  </si>
  <si>
    <t>o14</t>
  </si>
  <si>
    <t>o24</t>
  </si>
  <si>
    <t>o34</t>
  </si>
  <si>
    <t>J5</t>
  </si>
  <si>
    <t>o15</t>
  </si>
  <si>
    <t>o25</t>
  </si>
  <si>
    <t>o35</t>
  </si>
  <si>
    <t>o45</t>
  </si>
  <si>
    <t>J6</t>
  </si>
  <si>
    <t>o16</t>
  </si>
  <si>
    <t>o26</t>
  </si>
  <si>
    <t>o36</t>
  </si>
  <si>
    <t>J7</t>
  </si>
  <si>
    <t>o17</t>
  </si>
  <si>
    <t>o27</t>
  </si>
  <si>
    <t>o37</t>
  </si>
  <si>
    <t>J8</t>
  </si>
  <si>
    <t>o18</t>
  </si>
  <si>
    <t>o28</t>
  </si>
  <si>
    <t>o38</t>
  </si>
  <si>
    <t>J9</t>
  </si>
  <si>
    <t>o19</t>
  </si>
  <si>
    <t>o29</t>
  </si>
  <si>
    <t>o110</t>
  </si>
  <si>
    <t>J10</t>
  </si>
  <si>
    <t>o210</t>
  </si>
  <si>
    <t>o310</t>
  </si>
  <si>
    <t>o410</t>
  </si>
  <si>
    <t>10,4</t>
  </si>
  <si>
    <t>J11</t>
  </si>
  <si>
    <t>o111</t>
  </si>
  <si>
    <t>o211</t>
  </si>
  <si>
    <t>J12</t>
  </si>
  <si>
    <t>o112</t>
  </si>
  <si>
    <t>o212</t>
  </si>
  <si>
    <t>o113</t>
  </si>
  <si>
    <t>J13</t>
  </si>
  <si>
    <t>J14</t>
  </si>
  <si>
    <t>o114</t>
  </si>
  <si>
    <t>o214</t>
  </si>
  <si>
    <t>14,2</t>
  </si>
  <si>
    <t>J15</t>
  </si>
  <si>
    <t>J16</t>
  </si>
  <si>
    <t>J17</t>
  </si>
  <si>
    <t>o115</t>
  </si>
  <si>
    <t>o116</t>
  </si>
  <si>
    <t>o117</t>
  </si>
  <si>
    <t>o217</t>
  </si>
  <si>
    <t>o317</t>
  </si>
  <si>
    <t>o417</t>
  </si>
  <si>
    <t>17,4</t>
  </si>
  <si>
    <t>J18</t>
  </si>
  <si>
    <t>o118</t>
  </si>
  <si>
    <t>o218</t>
  </si>
  <si>
    <t>J19</t>
  </si>
  <si>
    <t>o119</t>
  </si>
  <si>
    <t>o219</t>
  </si>
  <si>
    <t>o319</t>
  </si>
  <si>
    <t>J20</t>
  </si>
  <si>
    <t>o120</t>
  </si>
  <si>
    <t>o41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</si>
</sst>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b/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rgb="FF3F3F3F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/>
    <xf numFmtId="0" fontId="3" fillId="3" borderId="0" applyNumberFormat="0" applyBorder="0" applyAlignment="0" applyProtection="0"/>
  </cellStyleXfs>
  <cellXfs count="91">
    <xf numFmtId="0" fontId="0" fillId="0" borderId="0" xfId="0"/>
    <xf numFmtId="0" fontId="1" fillId="2" borderId="4" xfId="1" applyBorder="1"/>
    <xf numFmtId="0" fontId="0" fillId="0" borderId="3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4" borderId="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horizontal="center"/>
    </xf>
    <xf numFmtId="0" fontId="1" fillId="2" borderId="6" xfId="1" applyBorder="1"/>
    <xf numFmtId="0" fontId="1" fillId="2" borderId="7" xfId="1" applyBorder="1" applyAlignment="1">
      <alignment horizontal="center"/>
    </xf>
    <xf numFmtId="0" fontId="0" fillId="0" borderId="8" xfId="0" applyBorder="1"/>
    <xf numFmtId="0" fontId="1" fillId="2" borderId="10" xfId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1" fillId="2" borderId="11" xfId="1" applyBorder="1" applyAlignment="1">
      <alignment horizontal="center"/>
    </xf>
    <xf numFmtId="0" fontId="0" fillId="0" borderId="12" xfId="0" applyBorder="1" applyAlignment="1">
      <alignment vertical="center"/>
    </xf>
    <xf numFmtId="0" fontId="1" fillId="2" borderId="13" xfId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0" borderId="1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Fill="1" applyBorder="1" applyAlignment="1">
      <alignment vertical="center"/>
    </xf>
    <xf numFmtId="0" fontId="0" fillId="6" borderId="0" xfId="0" applyFill="1"/>
    <xf numFmtId="0" fontId="5" fillId="6" borderId="0" xfId="0" applyFont="1" applyFill="1"/>
    <xf numFmtId="0" fontId="0" fillId="6" borderId="8" xfId="0" applyFill="1" applyBorder="1"/>
    <xf numFmtId="0" fontId="7" fillId="2" borderId="4" xfId="1" applyFont="1" applyBorder="1"/>
    <xf numFmtId="0" fontId="7" fillId="2" borderId="13" xfId="1" applyFont="1" applyBorder="1"/>
    <xf numFmtId="0" fontId="7" fillId="2" borderId="6" xfId="1" applyFont="1" applyBorder="1"/>
    <xf numFmtId="0" fontId="7" fillId="2" borderId="7" xfId="1" applyFont="1" applyBorder="1" applyAlignment="1">
      <alignment horizontal="center"/>
    </xf>
    <xf numFmtId="0" fontId="7" fillId="2" borderId="11" xfId="1" applyFont="1" applyBorder="1" applyAlignment="1">
      <alignment horizontal="center"/>
    </xf>
    <xf numFmtId="0" fontId="7" fillId="2" borderId="10" xfId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/>
    <xf numFmtId="0" fontId="6" fillId="0" borderId="3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2" xfId="0" applyFont="1" applyBorder="1"/>
    <xf numFmtId="0" fontId="6" fillId="0" borderId="5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 vertical="center"/>
    </xf>
    <xf numFmtId="0" fontId="6" fillId="0" borderId="0" xfId="0" applyFont="1"/>
    <xf numFmtId="0" fontId="6" fillId="6" borderId="0" xfId="0" applyFont="1" applyFill="1"/>
    <xf numFmtId="0" fontId="6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6" borderId="0" xfId="0" applyFill="1" applyBorder="1"/>
    <xf numFmtId="0" fontId="8" fillId="6" borderId="0" xfId="0" applyFont="1" applyFill="1"/>
    <xf numFmtId="0" fontId="0" fillId="0" borderId="0" xfId="0" applyFont="1"/>
    <xf numFmtId="0" fontId="0" fillId="6" borderId="0" xfId="0" applyFont="1" applyFill="1"/>
    <xf numFmtId="0" fontId="6" fillId="0" borderId="0" xfId="0" applyFont="1" applyBorder="1"/>
    <xf numFmtId="0" fontId="6" fillId="6" borderId="0" xfId="0" applyFont="1" applyFill="1" applyBorder="1"/>
    <xf numFmtId="0" fontId="6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4">
    <cellStyle name="Accent1 2" xfId="3"/>
    <cellStyle name="Check Cell" xfId="1" builtinId="23"/>
    <cellStyle name="Normal" xfId="0" builtinId="0"/>
    <cellStyle name="Normal 2" xfId="2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P204"/>
  <sheetViews>
    <sheetView tabSelected="1" topLeftCell="AO1" workbookViewId="0">
      <selection activeCell="BK8" sqref="BK8:BO8"/>
    </sheetView>
  </sheetViews>
  <sheetFormatPr defaultRowHeight="14.4" x14ac:dyDescent="0.3"/>
  <cols>
    <col min="1" max="1" width="4" bestFit="1" customWidth="1"/>
    <col min="2" max="2" width="15.109375" bestFit="1" customWidth="1"/>
    <col min="3" max="3" width="15.109375" style="11" customWidth="1"/>
    <col min="5" max="5" width="14.44140625" style="11" bestFit="1" customWidth="1"/>
    <col min="6" max="6" width="14.44140625" style="11" customWidth="1"/>
    <col min="7" max="7" width="9" style="11"/>
    <col min="8" max="8" width="14.44140625" style="11" bestFit="1" customWidth="1"/>
    <col min="9" max="9" width="14.44140625" style="11" customWidth="1"/>
    <col min="10" max="13" width="9" style="11"/>
    <col min="14" max="14" width="14.6640625" bestFit="1" customWidth="1"/>
    <col min="15" max="15" width="9" style="11"/>
    <col min="16" max="16" width="16" bestFit="1" customWidth="1"/>
    <col min="17" max="17" width="14.6640625" bestFit="1" customWidth="1"/>
    <col min="18" max="18" width="10.44140625" bestFit="1" customWidth="1"/>
    <col min="20" max="22" width="9.109375" customWidth="1"/>
    <col min="23" max="23" width="9.109375" style="11" customWidth="1"/>
    <col min="24" max="24" width="9" style="11" customWidth="1"/>
    <col min="25" max="25" width="9.109375" style="11" customWidth="1"/>
    <col min="26" max="27" width="9.109375" customWidth="1"/>
    <col min="28" max="28" width="8.88671875" customWidth="1"/>
    <col min="29" max="30" width="8.88671875" style="11" customWidth="1"/>
    <col min="31" max="31" width="9.109375" style="11" customWidth="1"/>
    <col min="32" max="34" width="9.109375" customWidth="1"/>
    <col min="35" max="36" width="9.109375" style="11" customWidth="1"/>
    <col min="37" max="40" width="9.109375" customWidth="1"/>
    <col min="41" max="41" width="9.109375" style="11" customWidth="1"/>
    <col min="42" max="42" width="9.109375" customWidth="1"/>
    <col min="44" max="54" width="9.109375" hidden="1" customWidth="1"/>
    <col min="55" max="56" width="9.109375" customWidth="1"/>
  </cols>
  <sheetData>
    <row r="1" spans="1:67" s="11" customFormat="1" x14ac:dyDescent="0.3">
      <c r="A1" s="11" t="s">
        <v>42</v>
      </c>
      <c r="B1" s="11">
        <v>1200</v>
      </c>
    </row>
    <row r="2" spans="1:67" ht="15" thickBot="1" x14ac:dyDescent="0.35">
      <c r="A2" t="s">
        <v>39</v>
      </c>
    </row>
    <row r="3" spans="1:67" ht="15.6" thickTop="1" thickBot="1" x14ac:dyDescent="0.35">
      <c r="A3" s="1" t="s">
        <v>0</v>
      </c>
      <c r="B3" s="1"/>
      <c r="C3" s="25" t="s">
        <v>31</v>
      </c>
      <c r="D3" s="13" t="s">
        <v>24</v>
      </c>
      <c r="E3" s="14" t="s">
        <v>1</v>
      </c>
      <c r="F3" s="23" t="s">
        <v>22</v>
      </c>
      <c r="G3" s="13" t="s">
        <v>23</v>
      </c>
      <c r="H3" s="14" t="s">
        <v>1</v>
      </c>
      <c r="I3" s="23" t="s">
        <v>22</v>
      </c>
      <c r="J3" s="13" t="s">
        <v>25</v>
      </c>
      <c r="K3" s="13" t="s">
        <v>1</v>
      </c>
      <c r="L3" s="13" t="s">
        <v>22</v>
      </c>
      <c r="M3" s="13" t="s">
        <v>26</v>
      </c>
      <c r="N3" s="14" t="s">
        <v>1</v>
      </c>
      <c r="O3" s="14" t="s">
        <v>22</v>
      </c>
      <c r="P3" s="16" t="s">
        <v>21</v>
      </c>
      <c r="U3" t="s">
        <v>27</v>
      </c>
      <c r="AA3" t="s">
        <v>28</v>
      </c>
      <c r="AG3" t="s">
        <v>29</v>
      </c>
      <c r="AM3" t="s">
        <v>30</v>
      </c>
      <c r="AT3" s="11" t="s">
        <v>27</v>
      </c>
      <c r="AU3" s="11" t="s">
        <v>30</v>
      </c>
      <c r="AV3" s="11" t="s">
        <v>120</v>
      </c>
      <c r="AW3" s="11" t="s">
        <v>121</v>
      </c>
      <c r="AX3" s="11" t="s">
        <v>122</v>
      </c>
      <c r="AY3" s="11" t="s">
        <v>123</v>
      </c>
      <c r="AZ3" s="11" t="s">
        <v>124</v>
      </c>
      <c r="BA3" s="11" t="s">
        <v>128</v>
      </c>
      <c r="BB3" s="11" t="s">
        <v>129</v>
      </c>
      <c r="BE3" s="11"/>
      <c r="BF3" s="11"/>
      <c r="BG3" s="11" t="s">
        <v>27</v>
      </c>
      <c r="BH3" s="11" t="s">
        <v>30</v>
      </c>
      <c r="BI3" s="11" t="s">
        <v>120</v>
      </c>
      <c r="BJ3" s="11" t="s">
        <v>121</v>
      </c>
      <c r="BK3" s="11" t="s">
        <v>122</v>
      </c>
      <c r="BL3" s="11" t="s">
        <v>123</v>
      </c>
      <c r="BM3" s="11" t="s">
        <v>124</v>
      </c>
      <c r="BN3" s="11" t="s">
        <v>128</v>
      </c>
      <c r="BO3" s="11" t="s">
        <v>129</v>
      </c>
    </row>
    <row r="4" spans="1:67" ht="15" thickTop="1" x14ac:dyDescent="0.3">
      <c r="A4" s="19">
        <v>1</v>
      </c>
      <c r="B4" s="46" t="s">
        <v>2</v>
      </c>
      <c r="C4" s="26">
        <v>48</v>
      </c>
      <c r="D4" s="55" t="s">
        <v>27</v>
      </c>
      <c r="E4" s="22">
        <v>40</v>
      </c>
      <c r="F4" s="24">
        <v>16</v>
      </c>
      <c r="G4" s="15" t="s">
        <v>27</v>
      </c>
      <c r="H4" s="20">
        <v>50</v>
      </c>
      <c r="I4" s="20">
        <v>24</v>
      </c>
      <c r="J4" s="20" t="s">
        <v>29</v>
      </c>
      <c r="K4" s="20">
        <v>35</v>
      </c>
      <c r="L4" s="18">
        <v>8</v>
      </c>
      <c r="M4" s="15" t="s">
        <v>27</v>
      </c>
      <c r="N4" s="2">
        <v>24</v>
      </c>
      <c r="O4" s="2">
        <v>6</v>
      </c>
      <c r="P4" s="17">
        <v>1</v>
      </c>
      <c r="T4" t="s">
        <v>52</v>
      </c>
      <c r="U4" s="22">
        <v>40</v>
      </c>
      <c r="V4" s="24">
        <v>16</v>
      </c>
      <c r="W4" s="33">
        <f>(U4*1200)/60</f>
        <v>800</v>
      </c>
      <c r="X4" s="75">
        <f>V4+W4</f>
        <v>816</v>
      </c>
      <c r="Y4" s="33"/>
      <c r="Z4" s="71" t="s">
        <v>53</v>
      </c>
      <c r="AA4" s="71">
        <v>70</v>
      </c>
      <c r="AB4" s="71">
        <v>24</v>
      </c>
      <c r="AC4" s="71">
        <f>(AA4*1200)/60</f>
        <v>1400</v>
      </c>
      <c r="AD4" s="72">
        <f>AB4+AC4</f>
        <v>1424</v>
      </c>
      <c r="AF4" s="71" t="s">
        <v>56</v>
      </c>
      <c r="AG4" s="67">
        <v>35</v>
      </c>
      <c r="AH4" s="67">
        <v>10</v>
      </c>
      <c r="AI4" s="80">
        <f>(AG4*1200)/60</f>
        <v>700</v>
      </c>
      <c r="AJ4" s="81">
        <f>AH4+AI4</f>
        <v>710</v>
      </c>
      <c r="AL4" t="s">
        <v>69</v>
      </c>
      <c r="AM4" s="11">
        <v>12</v>
      </c>
      <c r="AN4" s="11">
        <v>5</v>
      </c>
      <c r="AO4" s="80">
        <f>(AM4*1200)/60</f>
        <v>240</v>
      </c>
      <c r="AP4" s="77">
        <f>AN4+AO4</f>
        <v>245</v>
      </c>
      <c r="AT4" t="s">
        <v>111</v>
      </c>
      <c r="AU4" s="11" t="s">
        <v>112</v>
      </c>
      <c r="AV4" s="11" t="s">
        <v>113</v>
      </c>
      <c r="AW4" s="11" t="s">
        <v>114</v>
      </c>
      <c r="AX4" s="11" t="s">
        <v>115</v>
      </c>
      <c r="AY4" s="11" t="s">
        <v>116</v>
      </c>
      <c r="AZ4" s="11" t="s">
        <v>117</v>
      </c>
      <c r="BA4" s="11" t="s">
        <v>118</v>
      </c>
      <c r="BB4" s="11" t="s">
        <v>119</v>
      </c>
      <c r="BE4" s="11"/>
      <c r="BF4" s="11"/>
      <c r="BG4" s="11" t="s">
        <v>111</v>
      </c>
      <c r="BH4" s="11" t="s">
        <v>112</v>
      </c>
      <c r="BI4" s="11" t="s">
        <v>113</v>
      </c>
      <c r="BJ4" s="11" t="s">
        <v>114</v>
      </c>
      <c r="BK4" s="11" t="s">
        <v>115</v>
      </c>
      <c r="BL4" s="11" t="s">
        <v>116</v>
      </c>
      <c r="BM4" s="11" t="s">
        <v>117</v>
      </c>
      <c r="BN4" s="11" t="s">
        <v>118</v>
      </c>
      <c r="BO4" s="11" t="s">
        <v>119</v>
      </c>
    </row>
    <row r="5" spans="1:67" x14ac:dyDescent="0.3">
      <c r="D5" t="s">
        <v>30</v>
      </c>
      <c r="E5" s="11">
        <v>45</v>
      </c>
      <c r="F5" s="11">
        <v>15</v>
      </c>
      <c r="G5" s="11" t="s">
        <v>30</v>
      </c>
      <c r="H5" s="11">
        <v>55</v>
      </c>
      <c r="I5" s="11">
        <v>24</v>
      </c>
      <c r="M5" s="11" t="s">
        <v>30</v>
      </c>
      <c r="N5">
        <v>20</v>
      </c>
      <c r="O5" s="11">
        <v>6</v>
      </c>
      <c r="T5" t="s">
        <v>77</v>
      </c>
      <c r="U5" s="22">
        <v>5</v>
      </c>
      <c r="V5" s="24">
        <v>5</v>
      </c>
      <c r="W5" s="33">
        <f t="shared" ref="W5:W7" si="0">(U5*1200)/60</f>
        <v>100</v>
      </c>
      <c r="X5" s="75">
        <f t="shared" ref="X5:X7" si="1">V5+W5</f>
        <v>105</v>
      </c>
      <c r="Z5" s="71" t="s">
        <v>54</v>
      </c>
      <c r="AA5" s="71">
        <v>30</v>
      </c>
      <c r="AB5" s="71">
        <v>5</v>
      </c>
      <c r="AC5" s="71">
        <f t="shared" ref="AC5:AC26" si="2">(AA5*1200)/60</f>
        <v>600</v>
      </c>
      <c r="AD5" s="72">
        <f t="shared" ref="AD5:AD26" si="3">AB5+AC5</f>
        <v>605</v>
      </c>
      <c r="AF5" s="71" t="s">
        <v>66</v>
      </c>
      <c r="AG5" s="83">
        <v>45</v>
      </c>
      <c r="AH5" s="83">
        <v>9</v>
      </c>
      <c r="AI5" s="80">
        <f t="shared" ref="AI5:AI22" si="4">(AG5*1200)/60</f>
        <v>900</v>
      </c>
      <c r="AJ5" s="81">
        <f t="shared" ref="AJ5:AJ22" si="5">AH5+AI5</f>
        <v>909</v>
      </c>
      <c r="AL5" t="s">
        <v>80</v>
      </c>
      <c r="AM5" s="11">
        <v>12</v>
      </c>
      <c r="AN5" s="11">
        <v>4</v>
      </c>
      <c r="AO5" s="11">
        <f t="shared" ref="AO5:AO10" si="6">(AM5*1200)/60</f>
        <v>240</v>
      </c>
      <c r="AP5" s="77">
        <f t="shared" ref="AP5:AP10" si="7">AN5+AO5</f>
        <v>244</v>
      </c>
      <c r="AR5" t="s">
        <v>107</v>
      </c>
      <c r="AS5" t="s">
        <v>108</v>
      </c>
      <c r="AT5">
        <v>1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E5" s="11" t="s">
        <v>107</v>
      </c>
      <c r="BF5" s="11" t="s">
        <v>108</v>
      </c>
      <c r="BG5" s="11">
        <v>1</v>
      </c>
      <c r="BH5" s="11">
        <v>0</v>
      </c>
      <c r="BI5" s="11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0</v>
      </c>
    </row>
    <row r="6" spans="1:67" x14ac:dyDescent="0.3">
      <c r="D6" s="11" t="s">
        <v>28</v>
      </c>
      <c r="E6" s="21">
        <v>55</v>
      </c>
      <c r="F6" s="21">
        <v>13</v>
      </c>
      <c r="G6" s="53" t="s">
        <v>28</v>
      </c>
      <c r="H6" s="11">
        <v>70</v>
      </c>
      <c r="I6" s="11">
        <v>24</v>
      </c>
      <c r="M6" s="53" t="s">
        <v>28</v>
      </c>
      <c r="N6">
        <v>30</v>
      </c>
      <c r="O6" s="11">
        <v>5</v>
      </c>
      <c r="T6" s="11" t="s">
        <v>78</v>
      </c>
      <c r="U6">
        <v>3</v>
      </c>
      <c r="V6">
        <v>3</v>
      </c>
      <c r="W6" s="33">
        <f t="shared" si="0"/>
        <v>60</v>
      </c>
      <c r="X6" s="75">
        <f t="shared" si="1"/>
        <v>63</v>
      </c>
      <c r="Z6" t="s">
        <v>55</v>
      </c>
      <c r="AA6" s="21">
        <v>26</v>
      </c>
      <c r="AB6" s="21">
        <v>5</v>
      </c>
      <c r="AC6" s="71">
        <f t="shared" si="2"/>
        <v>520</v>
      </c>
      <c r="AD6" s="72">
        <f t="shared" si="3"/>
        <v>525</v>
      </c>
      <c r="AE6" s="21"/>
      <c r="AF6" s="71" t="s">
        <v>67</v>
      </c>
      <c r="AG6" s="69">
        <v>4</v>
      </c>
      <c r="AH6" s="69">
        <v>3</v>
      </c>
      <c r="AI6" s="80">
        <f t="shared" si="4"/>
        <v>80</v>
      </c>
      <c r="AJ6" s="81">
        <f t="shared" si="5"/>
        <v>83</v>
      </c>
      <c r="AL6" s="11" t="s">
        <v>81</v>
      </c>
      <c r="AM6">
        <v>3</v>
      </c>
      <c r="AN6">
        <v>3</v>
      </c>
      <c r="AO6" s="11">
        <f t="shared" si="6"/>
        <v>60</v>
      </c>
      <c r="AP6" s="77">
        <f t="shared" si="7"/>
        <v>63</v>
      </c>
      <c r="AS6" s="11" t="s">
        <v>109</v>
      </c>
      <c r="AT6" s="11">
        <v>0</v>
      </c>
      <c r="AU6" s="11">
        <v>0</v>
      </c>
      <c r="AV6" s="11">
        <v>1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E6" s="11"/>
      <c r="BF6" s="11" t="s">
        <v>109</v>
      </c>
      <c r="BG6" s="11">
        <v>0</v>
      </c>
      <c r="BH6" s="11">
        <v>0</v>
      </c>
      <c r="BI6" s="11">
        <v>1</v>
      </c>
      <c r="BJ6" s="11">
        <v>0</v>
      </c>
      <c r="BK6" s="11">
        <v>0</v>
      </c>
      <c r="BL6" s="11">
        <v>0</v>
      </c>
      <c r="BM6" s="11">
        <v>0</v>
      </c>
      <c r="BN6" s="11">
        <v>0</v>
      </c>
      <c r="BO6" s="11">
        <v>0</v>
      </c>
    </row>
    <row r="7" spans="1:67" x14ac:dyDescent="0.3">
      <c r="B7" t="s">
        <v>43</v>
      </c>
      <c r="C7" s="11">
        <f>E8+D9+C4</f>
        <v>3393.666666666667</v>
      </c>
      <c r="E7" s="11">
        <f>AVERAGE(E4:E6)</f>
        <v>46.666666666666664</v>
      </c>
      <c r="F7" s="11">
        <f>AVERAGE(F4:F6)</f>
        <v>14.666666666666666</v>
      </c>
      <c r="H7" s="11">
        <f>AVERAGE(H4:H6)</f>
        <v>58.333333333333336</v>
      </c>
      <c r="I7" s="11">
        <f>AVERAGE(I4:I6)</f>
        <v>24</v>
      </c>
      <c r="K7" s="11">
        <f>AVERAGE(K4:K6)</f>
        <v>35</v>
      </c>
      <c r="L7" s="11">
        <f>AVERAGE(L4:L6)</f>
        <v>8</v>
      </c>
      <c r="N7" s="11">
        <f>AVERAGE(N4:N6)</f>
        <v>24.666666666666668</v>
      </c>
      <c r="O7" s="11">
        <f>AVERAGE(O4:O6)</f>
        <v>5.666666666666667</v>
      </c>
      <c r="T7" t="s">
        <v>75</v>
      </c>
      <c r="U7" s="22">
        <v>25</v>
      </c>
      <c r="V7" s="24">
        <v>5</v>
      </c>
      <c r="W7" s="33">
        <f t="shared" si="0"/>
        <v>500</v>
      </c>
      <c r="X7" s="75">
        <f t="shared" si="1"/>
        <v>505</v>
      </c>
      <c r="Z7" s="71" t="s">
        <v>57</v>
      </c>
      <c r="AA7" s="73">
        <v>5</v>
      </c>
      <c r="AB7" s="73">
        <v>3</v>
      </c>
      <c r="AC7" s="71">
        <f t="shared" si="2"/>
        <v>100</v>
      </c>
      <c r="AD7" s="72">
        <f t="shared" si="3"/>
        <v>103</v>
      </c>
      <c r="AE7" s="21"/>
      <c r="AF7" s="71" t="s">
        <v>65</v>
      </c>
      <c r="AG7" s="67">
        <v>50</v>
      </c>
      <c r="AH7" s="68">
        <v>10</v>
      </c>
      <c r="AI7" s="80">
        <f t="shared" si="4"/>
        <v>1000</v>
      </c>
      <c r="AJ7" s="81">
        <f t="shared" si="5"/>
        <v>1010</v>
      </c>
      <c r="AL7" t="s">
        <v>93</v>
      </c>
      <c r="AM7" s="11">
        <v>10</v>
      </c>
      <c r="AN7" s="11">
        <v>3</v>
      </c>
      <c r="AO7" s="11">
        <f t="shared" si="6"/>
        <v>200</v>
      </c>
      <c r="AP7" s="77">
        <f t="shared" si="7"/>
        <v>203</v>
      </c>
      <c r="AS7" s="11" t="s">
        <v>110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1</v>
      </c>
      <c r="AZ7" s="11">
        <v>0</v>
      </c>
      <c r="BA7" s="11">
        <v>0</v>
      </c>
      <c r="BB7" s="11">
        <v>0</v>
      </c>
      <c r="BE7" s="11"/>
      <c r="BF7" s="11" t="s">
        <v>110</v>
      </c>
      <c r="BG7" s="11">
        <v>0</v>
      </c>
      <c r="BH7" s="11">
        <v>0</v>
      </c>
      <c r="BI7" s="11">
        <v>0</v>
      </c>
      <c r="BJ7" s="11">
        <v>0</v>
      </c>
      <c r="BK7" s="11">
        <v>0</v>
      </c>
      <c r="BL7" s="11">
        <v>1</v>
      </c>
      <c r="BM7" s="11">
        <v>0</v>
      </c>
      <c r="BN7" s="11">
        <v>0</v>
      </c>
      <c r="BO7" s="11">
        <v>0</v>
      </c>
    </row>
    <row r="8" spans="1:67" x14ac:dyDescent="0.3">
      <c r="C8" s="11" t="s">
        <v>40</v>
      </c>
      <c r="D8">
        <f>SUM(E7,H7,K7,N7)</f>
        <v>164.66666666666666</v>
      </c>
      <c r="E8" s="11">
        <f>D8*B$1/60</f>
        <v>3293.3333333333335</v>
      </c>
      <c r="T8" s="11"/>
      <c r="U8" s="74"/>
      <c r="V8" s="74"/>
      <c r="W8" s="33"/>
      <c r="X8" s="75"/>
      <c r="Z8" s="78" t="s">
        <v>58</v>
      </c>
      <c r="AA8" s="78">
        <v>7</v>
      </c>
      <c r="AB8" s="78">
        <v>3</v>
      </c>
      <c r="AC8" s="71">
        <f t="shared" si="2"/>
        <v>140</v>
      </c>
      <c r="AD8" s="72">
        <f t="shared" si="3"/>
        <v>143</v>
      </c>
      <c r="AF8" s="82" t="s">
        <v>70</v>
      </c>
      <c r="AG8" s="67">
        <v>4</v>
      </c>
      <c r="AH8" s="68">
        <v>3</v>
      </c>
      <c r="AI8" s="80">
        <f t="shared" si="4"/>
        <v>80</v>
      </c>
      <c r="AJ8" s="81">
        <f t="shared" si="5"/>
        <v>83</v>
      </c>
      <c r="AL8" s="11" t="s">
        <v>94</v>
      </c>
      <c r="AM8" s="11">
        <v>10</v>
      </c>
      <c r="AN8" s="11">
        <v>3</v>
      </c>
      <c r="AO8" s="11">
        <f t="shared" si="6"/>
        <v>200</v>
      </c>
      <c r="AP8" s="77">
        <f t="shared" si="7"/>
        <v>203</v>
      </c>
      <c r="AR8" t="s">
        <v>125</v>
      </c>
      <c r="AS8" s="11" t="s">
        <v>126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1</v>
      </c>
      <c r="AZ8" s="11">
        <v>0</v>
      </c>
      <c r="BA8" s="11">
        <v>0</v>
      </c>
      <c r="BB8" s="11">
        <v>0</v>
      </c>
      <c r="BE8" s="11"/>
      <c r="BF8" s="11" t="s">
        <v>197</v>
      </c>
      <c r="BG8" s="11">
        <v>0</v>
      </c>
      <c r="BH8" s="11">
        <v>0</v>
      </c>
      <c r="BI8" s="11">
        <v>0</v>
      </c>
      <c r="BJ8" s="11">
        <v>1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</row>
    <row r="9" spans="1:67" s="11" customFormat="1" ht="15" thickBot="1" x14ac:dyDescent="0.35">
      <c r="C9" s="11" t="s">
        <v>41</v>
      </c>
      <c r="D9" s="11">
        <f>SUM(F7,I7,L7,O7)</f>
        <v>52.333333333333329</v>
      </c>
      <c r="Z9" s="11" t="s">
        <v>59</v>
      </c>
      <c r="AA9" s="11">
        <v>5</v>
      </c>
      <c r="AB9" s="11">
        <v>3</v>
      </c>
      <c r="AC9" s="71">
        <f t="shared" si="2"/>
        <v>100</v>
      </c>
      <c r="AD9" s="72">
        <f t="shared" si="3"/>
        <v>103</v>
      </c>
      <c r="AF9" s="82" t="s">
        <v>71</v>
      </c>
      <c r="AG9" s="82">
        <v>13</v>
      </c>
      <c r="AH9" s="69">
        <v>14</v>
      </c>
      <c r="AI9" s="80">
        <f t="shared" si="4"/>
        <v>260</v>
      </c>
      <c r="AJ9" s="81">
        <f t="shared" si="5"/>
        <v>274</v>
      </c>
      <c r="AL9" s="11" t="s">
        <v>95</v>
      </c>
      <c r="AM9" s="11">
        <v>10</v>
      </c>
      <c r="AN9" s="11">
        <v>3</v>
      </c>
      <c r="AO9" s="11">
        <f t="shared" si="6"/>
        <v>200</v>
      </c>
      <c r="AP9" s="77">
        <f t="shared" si="7"/>
        <v>203</v>
      </c>
      <c r="AS9" s="11" t="s">
        <v>127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1</v>
      </c>
      <c r="BE9" s="11" t="s">
        <v>125</v>
      </c>
      <c r="BF9" s="11" t="s">
        <v>126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1</v>
      </c>
      <c r="BM9" s="11">
        <v>0</v>
      </c>
      <c r="BN9" s="11">
        <v>0</v>
      </c>
      <c r="BO9" s="11">
        <v>0</v>
      </c>
    </row>
    <row r="10" spans="1:67" ht="15.6" thickTop="1" thickBot="1" x14ac:dyDescent="0.35">
      <c r="A10" s="1" t="s">
        <v>0</v>
      </c>
      <c r="B10" s="1"/>
      <c r="C10" s="25" t="s">
        <v>31</v>
      </c>
      <c r="D10" s="13" t="s">
        <v>24</v>
      </c>
      <c r="E10" s="14" t="s">
        <v>1</v>
      </c>
      <c r="F10" s="23" t="s">
        <v>22</v>
      </c>
      <c r="G10" s="13" t="s">
        <v>23</v>
      </c>
      <c r="H10" s="14" t="s">
        <v>1</v>
      </c>
      <c r="I10" s="23" t="s">
        <v>22</v>
      </c>
      <c r="J10" s="13"/>
      <c r="K10" s="13"/>
      <c r="L10" s="13"/>
      <c r="M10" s="13"/>
      <c r="N10" s="14"/>
      <c r="O10" s="14"/>
      <c r="P10" s="16" t="s">
        <v>21</v>
      </c>
      <c r="Z10" s="71" t="s">
        <v>60</v>
      </c>
      <c r="AA10" s="73">
        <v>5</v>
      </c>
      <c r="AB10" s="73">
        <v>3</v>
      </c>
      <c r="AC10" s="71">
        <f t="shared" si="2"/>
        <v>100</v>
      </c>
      <c r="AD10" s="72">
        <f t="shared" si="3"/>
        <v>103</v>
      </c>
      <c r="AF10" s="11" t="s">
        <v>74</v>
      </c>
      <c r="AG10" s="20">
        <v>35</v>
      </c>
      <c r="AH10" s="18">
        <v>5</v>
      </c>
      <c r="AI10" s="80">
        <f t="shared" si="4"/>
        <v>700</v>
      </c>
      <c r="AJ10" s="81">
        <f t="shared" si="5"/>
        <v>705</v>
      </c>
      <c r="AL10" t="s">
        <v>76</v>
      </c>
      <c r="AM10" s="11">
        <v>30</v>
      </c>
      <c r="AN10" s="11">
        <v>10</v>
      </c>
      <c r="AO10" s="11">
        <f t="shared" si="6"/>
        <v>600</v>
      </c>
      <c r="AP10" s="77">
        <f t="shared" si="7"/>
        <v>610</v>
      </c>
      <c r="AR10" t="s">
        <v>130</v>
      </c>
      <c r="AS10" t="s">
        <v>131</v>
      </c>
      <c r="AT10" s="11">
        <v>0</v>
      </c>
      <c r="AU10" s="11">
        <v>0</v>
      </c>
      <c r="AV10" s="11">
        <v>1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E10" s="11"/>
      <c r="BF10" s="11" t="s">
        <v>127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>
        <v>0</v>
      </c>
      <c r="BN10" s="11">
        <v>0</v>
      </c>
      <c r="BO10" s="11">
        <v>1</v>
      </c>
    </row>
    <row r="11" spans="1:67" ht="15" thickTop="1" x14ac:dyDescent="0.3">
      <c r="A11" s="19">
        <v>2</v>
      </c>
      <c r="B11" s="48" t="s">
        <v>3</v>
      </c>
      <c r="C11" s="26">
        <v>0</v>
      </c>
      <c r="D11" s="15" t="s">
        <v>27</v>
      </c>
      <c r="E11" s="22">
        <v>18</v>
      </c>
      <c r="F11" s="24">
        <v>6</v>
      </c>
      <c r="G11" s="20" t="s">
        <v>29</v>
      </c>
      <c r="H11" s="20">
        <v>35</v>
      </c>
      <c r="I11" s="20">
        <v>10</v>
      </c>
      <c r="J11" s="20"/>
      <c r="K11" s="20"/>
      <c r="L11" s="18"/>
      <c r="M11" s="15"/>
      <c r="N11" s="2"/>
      <c r="O11" s="2"/>
      <c r="P11" s="17">
        <v>1</v>
      </c>
      <c r="Z11" s="71" t="s">
        <v>61</v>
      </c>
      <c r="AA11" s="71">
        <v>13</v>
      </c>
      <c r="AB11" s="71">
        <v>5</v>
      </c>
      <c r="AC11" s="71">
        <f t="shared" si="2"/>
        <v>260</v>
      </c>
      <c r="AD11" s="72">
        <f t="shared" si="3"/>
        <v>265</v>
      </c>
      <c r="AF11" s="11" t="s">
        <v>79</v>
      </c>
      <c r="AG11" s="20">
        <v>3</v>
      </c>
      <c r="AH11" s="18">
        <v>3</v>
      </c>
      <c r="AI11" s="80">
        <f t="shared" si="4"/>
        <v>60</v>
      </c>
      <c r="AJ11" s="81">
        <f t="shared" si="5"/>
        <v>63</v>
      </c>
      <c r="AS11" t="s">
        <v>132</v>
      </c>
      <c r="AT11" s="11">
        <v>0</v>
      </c>
      <c r="AU11" s="11">
        <v>0</v>
      </c>
      <c r="AV11" s="11">
        <v>1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E11" s="11" t="s">
        <v>130</v>
      </c>
      <c r="BF11" s="11" t="s">
        <v>131</v>
      </c>
      <c r="BG11" s="11">
        <v>0</v>
      </c>
      <c r="BH11" s="11">
        <v>0</v>
      </c>
      <c r="BI11" s="11">
        <v>1</v>
      </c>
      <c r="BJ11" s="11">
        <v>0</v>
      </c>
      <c r="BK11" s="11">
        <v>0</v>
      </c>
      <c r="BL11" s="11">
        <v>0</v>
      </c>
      <c r="BM11" s="11">
        <v>0</v>
      </c>
      <c r="BN11" s="11">
        <v>0</v>
      </c>
      <c r="BO11" s="11">
        <v>0</v>
      </c>
    </row>
    <row r="12" spans="1:67" x14ac:dyDescent="0.3">
      <c r="A12" s="11"/>
      <c r="B12" s="11"/>
      <c r="D12" s="11" t="s">
        <v>30</v>
      </c>
      <c r="E12" s="11">
        <v>20</v>
      </c>
      <c r="F12" s="11">
        <v>6</v>
      </c>
      <c r="N12" s="11"/>
      <c r="P12" s="11"/>
      <c r="Z12" s="71" t="s">
        <v>62</v>
      </c>
      <c r="AA12" s="71">
        <v>15</v>
      </c>
      <c r="AB12" s="71">
        <v>5</v>
      </c>
      <c r="AC12" s="71">
        <f t="shared" si="2"/>
        <v>300</v>
      </c>
      <c r="AD12" s="72">
        <f t="shared" si="3"/>
        <v>305</v>
      </c>
      <c r="AF12" s="71" t="s">
        <v>82</v>
      </c>
      <c r="AG12" s="67">
        <v>10</v>
      </c>
      <c r="AH12" s="68">
        <v>2</v>
      </c>
      <c r="AI12" s="80">
        <f t="shared" si="4"/>
        <v>200</v>
      </c>
      <c r="AJ12" s="81">
        <f t="shared" si="5"/>
        <v>202</v>
      </c>
      <c r="AS12" s="11" t="s">
        <v>133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1</v>
      </c>
      <c r="AZ12" s="11">
        <v>0</v>
      </c>
      <c r="BA12" s="11">
        <v>0</v>
      </c>
      <c r="BB12" s="11">
        <v>0</v>
      </c>
      <c r="BE12" s="11"/>
      <c r="BF12" s="11" t="s">
        <v>132</v>
      </c>
      <c r="BG12" s="11">
        <v>0</v>
      </c>
      <c r="BH12" s="11">
        <v>0</v>
      </c>
      <c r="BI12" s="11">
        <v>1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</row>
    <row r="13" spans="1:67" s="11" customFormat="1" x14ac:dyDescent="0.3">
      <c r="C13" s="11">
        <f>E15+D16+C11</f>
        <v>1142.3333333333335</v>
      </c>
      <c r="D13" s="53" t="s">
        <v>28</v>
      </c>
      <c r="E13" s="21">
        <v>26</v>
      </c>
      <c r="F13" s="21">
        <v>5</v>
      </c>
      <c r="Z13" s="11" t="s">
        <v>63</v>
      </c>
      <c r="AA13" s="21">
        <v>5</v>
      </c>
      <c r="AB13" s="21">
        <v>3</v>
      </c>
      <c r="AC13" s="71">
        <f t="shared" si="2"/>
        <v>100</v>
      </c>
      <c r="AD13" s="72">
        <f t="shared" si="3"/>
        <v>103</v>
      </c>
      <c r="AF13" s="71" t="s">
        <v>83</v>
      </c>
      <c r="AG13" s="82">
        <v>4</v>
      </c>
      <c r="AH13" s="69">
        <v>2</v>
      </c>
      <c r="AI13" s="80">
        <f t="shared" si="4"/>
        <v>80</v>
      </c>
      <c r="AJ13" s="81">
        <f t="shared" si="5"/>
        <v>82</v>
      </c>
      <c r="AS13" s="11" t="s">
        <v>134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1</v>
      </c>
      <c r="BA13" s="11">
        <v>0</v>
      </c>
      <c r="BB13" s="11">
        <v>0</v>
      </c>
      <c r="BF13" s="11" t="s">
        <v>133</v>
      </c>
      <c r="BG13" s="11">
        <v>0</v>
      </c>
      <c r="BH13" s="11">
        <v>0</v>
      </c>
      <c r="BI13" s="11">
        <v>0</v>
      </c>
      <c r="BJ13" s="11">
        <v>0</v>
      </c>
      <c r="BK13" s="11">
        <v>0</v>
      </c>
      <c r="BL13" s="11">
        <v>1</v>
      </c>
      <c r="BM13" s="11">
        <v>0</v>
      </c>
      <c r="BN13" s="11">
        <v>0</v>
      </c>
      <c r="BO13" s="11">
        <v>0</v>
      </c>
    </row>
    <row r="14" spans="1:67" s="11" customFormat="1" x14ac:dyDescent="0.3">
      <c r="E14" s="11">
        <f>AVERAGE(E11:E13)</f>
        <v>21.333333333333332</v>
      </c>
      <c r="F14" s="11">
        <f>AVERAGE(F11:F13)</f>
        <v>5.666666666666667</v>
      </c>
      <c r="H14" s="11">
        <f>AVERAGE(H11:H13)</f>
        <v>35</v>
      </c>
      <c r="I14" s="11">
        <f>AVERAGE(I11:I13)</f>
        <v>10</v>
      </c>
      <c r="Z14" s="11" t="s">
        <v>64</v>
      </c>
      <c r="AA14" s="11">
        <v>7</v>
      </c>
      <c r="AB14" s="11">
        <v>3</v>
      </c>
      <c r="AC14" s="71">
        <f t="shared" si="2"/>
        <v>140</v>
      </c>
      <c r="AD14" s="72">
        <f t="shared" si="3"/>
        <v>143</v>
      </c>
      <c r="AF14" s="71" t="s">
        <v>84</v>
      </c>
      <c r="AG14" s="67">
        <v>10</v>
      </c>
      <c r="AH14" s="68">
        <v>4</v>
      </c>
      <c r="AI14" s="80">
        <f t="shared" si="4"/>
        <v>200</v>
      </c>
      <c r="AJ14" s="81">
        <f t="shared" si="5"/>
        <v>204</v>
      </c>
      <c r="AS14" s="11" t="s">
        <v>135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1</v>
      </c>
      <c r="BB14" s="11">
        <v>0</v>
      </c>
      <c r="BF14" s="11" t="s">
        <v>134</v>
      </c>
      <c r="BG14" s="11">
        <v>0</v>
      </c>
      <c r="BH14" s="11">
        <v>0</v>
      </c>
      <c r="BI14" s="11">
        <v>0</v>
      </c>
      <c r="BJ14" s="11">
        <v>0</v>
      </c>
      <c r="BK14" s="11">
        <v>0</v>
      </c>
      <c r="BL14" s="11">
        <v>0</v>
      </c>
      <c r="BM14" s="11">
        <v>1</v>
      </c>
      <c r="BN14" s="11">
        <v>0</v>
      </c>
      <c r="BO14" s="11">
        <v>0</v>
      </c>
    </row>
    <row r="15" spans="1:67" s="11" customFormat="1" x14ac:dyDescent="0.3">
      <c r="C15" s="11" t="s">
        <v>40</v>
      </c>
      <c r="D15" s="11">
        <f>SUM(E14,H14,K14,N14)</f>
        <v>56.333333333333329</v>
      </c>
      <c r="E15" s="11">
        <f>D15*$B$1/60</f>
        <v>1126.6666666666667</v>
      </c>
      <c r="Z15" s="71" t="s">
        <v>68</v>
      </c>
      <c r="AA15" s="71">
        <v>15</v>
      </c>
      <c r="AB15" s="71">
        <v>3</v>
      </c>
      <c r="AC15" s="71">
        <f t="shared" si="2"/>
        <v>300</v>
      </c>
      <c r="AD15" s="72">
        <f t="shared" si="3"/>
        <v>303</v>
      </c>
      <c r="AF15" s="71" t="s">
        <v>86</v>
      </c>
      <c r="AG15" s="67">
        <v>10</v>
      </c>
      <c r="AH15" s="68">
        <v>3</v>
      </c>
      <c r="AI15" s="80">
        <f t="shared" si="4"/>
        <v>200</v>
      </c>
      <c r="AJ15" s="81">
        <f t="shared" si="5"/>
        <v>203</v>
      </c>
      <c r="AR15" s="11" t="s">
        <v>136</v>
      </c>
      <c r="AS15" s="11" t="s">
        <v>137</v>
      </c>
      <c r="AT15" s="11">
        <v>0</v>
      </c>
      <c r="AU15" s="11">
        <v>0</v>
      </c>
      <c r="AV15" s="11">
        <v>0</v>
      </c>
      <c r="AW15" s="11">
        <v>1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F15" s="11" t="s">
        <v>135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1</v>
      </c>
      <c r="BO15" s="11">
        <v>0</v>
      </c>
    </row>
    <row r="16" spans="1:67" s="11" customFormat="1" ht="15" thickBot="1" x14ac:dyDescent="0.35">
      <c r="C16" s="11" t="s">
        <v>41</v>
      </c>
      <c r="D16" s="11">
        <f>SUM(F14,I14,L14,O14)</f>
        <v>15.666666666666668</v>
      </c>
      <c r="Z16" s="11" t="s">
        <v>72</v>
      </c>
      <c r="AA16" s="21">
        <v>8</v>
      </c>
      <c r="AB16" s="21">
        <v>3</v>
      </c>
      <c r="AC16" s="71">
        <f t="shared" si="2"/>
        <v>160</v>
      </c>
      <c r="AD16" s="72">
        <f t="shared" si="3"/>
        <v>163</v>
      </c>
      <c r="AF16" s="71" t="s">
        <v>91</v>
      </c>
      <c r="AG16" s="67">
        <v>50</v>
      </c>
      <c r="AH16" s="68">
        <v>10</v>
      </c>
      <c r="AI16" s="80">
        <f t="shared" si="4"/>
        <v>1000</v>
      </c>
      <c r="AJ16" s="81">
        <f t="shared" si="5"/>
        <v>1010</v>
      </c>
      <c r="AS16" s="11" t="s">
        <v>138</v>
      </c>
      <c r="AT16" s="11">
        <v>0</v>
      </c>
      <c r="AU16" s="11">
        <v>0</v>
      </c>
      <c r="AV16" s="11">
        <v>0</v>
      </c>
      <c r="AW16" s="11">
        <v>1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E16" s="11" t="s">
        <v>136</v>
      </c>
      <c r="BF16" s="11" t="s">
        <v>137</v>
      </c>
      <c r="BG16" s="11">
        <v>0</v>
      </c>
      <c r="BH16" s="11">
        <v>0</v>
      </c>
      <c r="BI16" s="11">
        <v>0</v>
      </c>
      <c r="BJ16" s="11">
        <v>1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</row>
    <row r="17" spans="1:67" ht="15.6" thickTop="1" thickBot="1" x14ac:dyDescent="0.35">
      <c r="A17" s="1" t="s">
        <v>0</v>
      </c>
      <c r="B17" s="1"/>
      <c r="C17" s="25" t="s">
        <v>31</v>
      </c>
      <c r="D17" s="13" t="s">
        <v>24</v>
      </c>
      <c r="E17" s="14" t="s">
        <v>1</v>
      </c>
      <c r="F17" s="23" t="s">
        <v>22</v>
      </c>
      <c r="G17" s="13" t="s">
        <v>23</v>
      </c>
      <c r="H17" s="14" t="s">
        <v>1</v>
      </c>
      <c r="I17" s="23" t="s">
        <v>22</v>
      </c>
      <c r="J17" s="13" t="s">
        <v>25</v>
      </c>
      <c r="K17" s="13" t="s">
        <v>1</v>
      </c>
      <c r="L17" s="13" t="s">
        <v>22</v>
      </c>
      <c r="M17" s="13" t="s">
        <v>26</v>
      </c>
      <c r="N17" s="14" t="s">
        <v>1</v>
      </c>
      <c r="O17" s="14" t="s">
        <v>22</v>
      </c>
      <c r="P17" s="13" t="s">
        <v>32</v>
      </c>
      <c r="Q17" s="14" t="s">
        <v>1</v>
      </c>
      <c r="R17" s="14" t="s">
        <v>22</v>
      </c>
      <c r="S17" s="16" t="s">
        <v>21</v>
      </c>
      <c r="Z17" s="11" t="s">
        <v>73</v>
      </c>
      <c r="AA17">
        <v>70</v>
      </c>
      <c r="AB17">
        <v>10</v>
      </c>
      <c r="AC17" s="71">
        <f t="shared" si="2"/>
        <v>1400</v>
      </c>
      <c r="AD17" s="72">
        <f t="shared" si="3"/>
        <v>1410</v>
      </c>
      <c r="AF17" s="71" t="s">
        <v>92</v>
      </c>
      <c r="AG17" s="82">
        <v>8</v>
      </c>
      <c r="AH17" s="69">
        <v>2</v>
      </c>
      <c r="AI17" s="80">
        <f t="shared" si="4"/>
        <v>160</v>
      </c>
      <c r="AJ17" s="81">
        <f t="shared" si="5"/>
        <v>162</v>
      </c>
      <c r="AS17" s="11" t="s">
        <v>139</v>
      </c>
      <c r="AT17" s="11">
        <v>0</v>
      </c>
      <c r="AU17" s="11">
        <v>0</v>
      </c>
      <c r="AV17" s="11">
        <v>0</v>
      </c>
      <c r="AW17" s="11">
        <v>0</v>
      </c>
      <c r="AX17" s="11">
        <v>1</v>
      </c>
      <c r="AY17" s="11">
        <v>0</v>
      </c>
      <c r="AZ17" s="11">
        <v>0</v>
      </c>
      <c r="BA17" s="11">
        <v>0</v>
      </c>
      <c r="BB17" s="11">
        <v>0</v>
      </c>
      <c r="BE17" s="11"/>
      <c r="BF17" s="11" t="s">
        <v>138</v>
      </c>
      <c r="BG17" s="11">
        <v>0</v>
      </c>
      <c r="BH17" s="11">
        <v>0</v>
      </c>
      <c r="BI17" s="11">
        <v>0</v>
      </c>
      <c r="BJ17" s="11">
        <v>1</v>
      </c>
      <c r="BK17" s="11">
        <v>0</v>
      </c>
      <c r="BL17" s="11">
        <v>0</v>
      </c>
      <c r="BM17" s="11">
        <v>0</v>
      </c>
      <c r="BN17" s="11">
        <v>0</v>
      </c>
      <c r="BO17" s="11">
        <v>0</v>
      </c>
    </row>
    <row r="18" spans="1:67" ht="15" thickTop="1" x14ac:dyDescent="0.3">
      <c r="A18" s="19">
        <v>3</v>
      </c>
      <c r="B18" s="48" t="s">
        <v>4</v>
      </c>
      <c r="C18" s="26">
        <v>8</v>
      </c>
      <c r="D18" s="15" t="s">
        <v>27</v>
      </c>
      <c r="E18" s="22">
        <v>5</v>
      </c>
      <c r="F18" s="24">
        <v>4</v>
      </c>
      <c r="G18" s="15" t="s">
        <v>27</v>
      </c>
      <c r="H18" s="20">
        <v>7</v>
      </c>
      <c r="I18" s="20">
        <v>4</v>
      </c>
      <c r="J18" s="15" t="s">
        <v>27</v>
      </c>
      <c r="K18" s="20">
        <v>5</v>
      </c>
      <c r="L18" s="18">
        <v>3</v>
      </c>
      <c r="M18" s="20" t="s">
        <v>29</v>
      </c>
      <c r="N18" s="2">
        <v>45</v>
      </c>
      <c r="O18" s="2">
        <v>9</v>
      </c>
      <c r="P18" s="20" t="s">
        <v>29</v>
      </c>
      <c r="Q18" s="12">
        <v>4</v>
      </c>
      <c r="R18" s="12">
        <v>3</v>
      </c>
      <c r="S18" s="17">
        <v>1</v>
      </c>
      <c r="AA18" s="21"/>
      <c r="AB18" s="21"/>
      <c r="AC18" s="71">
        <f t="shared" si="2"/>
        <v>0</v>
      </c>
      <c r="AD18" s="72">
        <f t="shared" si="3"/>
        <v>0</v>
      </c>
      <c r="AF18" s="71" t="s">
        <v>96</v>
      </c>
      <c r="AG18" s="67">
        <v>5</v>
      </c>
      <c r="AH18" s="68">
        <v>2</v>
      </c>
      <c r="AI18" s="80">
        <f t="shared" si="4"/>
        <v>100</v>
      </c>
      <c r="AJ18" s="81">
        <f t="shared" si="5"/>
        <v>102</v>
      </c>
      <c r="AR18" t="s">
        <v>140</v>
      </c>
      <c r="AS18" s="11" t="s">
        <v>141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1</v>
      </c>
      <c r="AZ18" s="11">
        <v>0</v>
      </c>
      <c r="BA18" s="11">
        <v>0</v>
      </c>
      <c r="BB18" s="11">
        <v>0</v>
      </c>
      <c r="BE18" s="11"/>
      <c r="BF18" s="11" t="s">
        <v>139</v>
      </c>
      <c r="BG18" s="11">
        <v>0</v>
      </c>
      <c r="BH18" s="11">
        <v>0</v>
      </c>
      <c r="BI18" s="11">
        <v>0</v>
      </c>
      <c r="BJ18" s="11">
        <v>0</v>
      </c>
      <c r="BK18" s="11">
        <v>1</v>
      </c>
      <c r="BL18" s="11">
        <v>0</v>
      </c>
      <c r="BM18" s="11">
        <v>0</v>
      </c>
      <c r="BN18" s="11">
        <v>0</v>
      </c>
      <c r="BO18" s="11">
        <v>0</v>
      </c>
    </row>
    <row r="19" spans="1:67" x14ac:dyDescent="0.3">
      <c r="A19" s="11"/>
      <c r="B19" s="11"/>
      <c r="D19" s="11" t="s">
        <v>30</v>
      </c>
      <c r="E19" s="11">
        <v>5</v>
      </c>
      <c r="F19" s="11">
        <v>4</v>
      </c>
      <c r="G19" s="11" t="s">
        <v>30</v>
      </c>
      <c r="H19" s="11">
        <v>7</v>
      </c>
      <c r="I19" s="11">
        <v>3</v>
      </c>
      <c r="J19" s="11" t="s">
        <v>30</v>
      </c>
      <c r="K19" s="11">
        <v>5</v>
      </c>
      <c r="L19" s="11">
        <v>3</v>
      </c>
      <c r="N19" s="11"/>
      <c r="S19" s="11"/>
      <c r="AC19" s="71">
        <f t="shared" si="2"/>
        <v>0</v>
      </c>
      <c r="AD19" s="72">
        <f t="shared" si="3"/>
        <v>0</v>
      </c>
      <c r="AF19" s="71" t="s">
        <v>99</v>
      </c>
      <c r="AG19" s="67">
        <v>35</v>
      </c>
      <c r="AH19" s="68">
        <v>5</v>
      </c>
      <c r="AI19" s="80">
        <f t="shared" si="4"/>
        <v>700</v>
      </c>
      <c r="AJ19" s="81">
        <f t="shared" si="5"/>
        <v>705</v>
      </c>
      <c r="AS19" t="s">
        <v>142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1</v>
      </c>
      <c r="AZ19" s="11">
        <v>0</v>
      </c>
      <c r="BA19" s="11">
        <v>0</v>
      </c>
      <c r="BB19" s="11">
        <v>0</v>
      </c>
      <c r="BE19" s="11" t="s">
        <v>140</v>
      </c>
      <c r="BF19" s="11" t="s">
        <v>141</v>
      </c>
      <c r="BG19" s="11">
        <v>0</v>
      </c>
      <c r="BH19" s="11">
        <v>0</v>
      </c>
      <c r="BI19" s="11">
        <v>0</v>
      </c>
      <c r="BJ19" s="11">
        <v>0</v>
      </c>
      <c r="BK19" s="11">
        <v>0</v>
      </c>
      <c r="BL19" s="11">
        <v>1</v>
      </c>
      <c r="BM19" s="11">
        <v>0</v>
      </c>
      <c r="BN19" s="11">
        <v>0</v>
      </c>
      <c r="BO19" s="11">
        <v>0</v>
      </c>
    </row>
    <row r="20" spans="1:67" x14ac:dyDescent="0.3">
      <c r="A20" s="11"/>
      <c r="B20" s="11"/>
      <c r="D20" s="53" t="s">
        <v>28</v>
      </c>
      <c r="E20" s="21">
        <v>5</v>
      </c>
      <c r="F20" s="21">
        <v>3</v>
      </c>
      <c r="G20" s="53" t="s">
        <v>28</v>
      </c>
      <c r="H20" s="11">
        <v>7</v>
      </c>
      <c r="I20" s="11">
        <v>3</v>
      </c>
      <c r="J20" s="53" t="s">
        <v>28</v>
      </c>
      <c r="K20" s="11">
        <v>5</v>
      </c>
      <c r="L20" s="11">
        <v>3</v>
      </c>
      <c r="N20" s="11"/>
      <c r="S20" s="11"/>
      <c r="Z20" s="71" t="s">
        <v>85</v>
      </c>
      <c r="AA20" s="73">
        <v>45</v>
      </c>
      <c r="AB20" s="73">
        <v>8</v>
      </c>
      <c r="AC20" s="71">
        <f t="shared" si="2"/>
        <v>900</v>
      </c>
      <c r="AD20" s="72">
        <f t="shared" si="3"/>
        <v>908</v>
      </c>
      <c r="AF20" s="11" t="s">
        <v>165</v>
      </c>
      <c r="AG20" s="82">
        <v>15</v>
      </c>
      <c r="AH20" s="69">
        <v>4</v>
      </c>
      <c r="AI20" s="80">
        <f t="shared" si="4"/>
        <v>300</v>
      </c>
      <c r="AJ20" s="81">
        <f t="shared" si="5"/>
        <v>304</v>
      </c>
      <c r="AS20" s="11" t="s">
        <v>143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1</v>
      </c>
      <c r="BB20" s="11">
        <v>0</v>
      </c>
      <c r="BE20" s="11"/>
      <c r="BF20" s="11" t="s">
        <v>142</v>
      </c>
      <c r="BG20" s="11">
        <v>0</v>
      </c>
      <c r="BH20" s="11">
        <v>0</v>
      </c>
      <c r="BI20" s="11">
        <v>0</v>
      </c>
      <c r="BJ20" s="11">
        <v>0</v>
      </c>
      <c r="BK20" s="11">
        <v>0</v>
      </c>
      <c r="BL20" s="11">
        <v>1</v>
      </c>
      <c r="BM20" s="11">
        <v>0</v>
      </c>
      <c r="BN20" s="11">
        <v>0</v>
      </c>
      <c r="BO20" s="11">
        <v>0</v>
      </c>
    </row>
    <row r="21" spans="1:67" x14ac:dyDescent="0.3">
      <c r="B21" s="11" t="s">
        <v>43</v>
      </c>
      <c r="C21" s="11">
        <f>E22+D23+C18</f>
        <v>1350</v>
      </c>
      <c r="D21" s="11"/>
      <c r="E21" s="11">
        <f>AVERAGE(E18:E20)</f>
        <v>5</v>
      </c>
      <c r="F21" s="11">
        <f>AVERAGE(F18:F20)</f>
        <v>3.6666666666666665</v>
      </c>
      <c r="H21" s="11">
        <f>AVERAGE(H18:H20)</f>
        <v>7</v>
      </c>
      <c r="I21" s="11">
        <f>AVERAGE(I18:I20)</f>
        <v>3.3333333333333335</v>
      </c>
      <c r="K21" s="11">
        <f>AVERAGE(K18:K20)</f>
        <v>5</v>
      </c>
      <c r="L21" s="11">
        <f>AVERAGE(L18:L20)</f>
        <v>3</v>
      </c>
      <c r="N21" s="11">
        <f>AVERAGE(N18:N20)</f>
        <v>45</v>
      </c>
      <c r="O21" s="11">
        <f>AVERAGE(O18:O20)</f>
        <v>9</v>
      </c>
      <c r="Q21" s="11">
        <f>AVERAGE(Q18:Q20)</f>
        <v>4</v>
      </c>
      <c r="R21" s="11">
        <f>AVERAGE(R18:R20)</f>
        <v>3</v>
      </c>
      <c r="Z21" s="71" t="s">
        <v>87</v>
      </c>
      <c r="AA21" s="71">
        <v>7</v>
      </c>
      <c r="AB21" s="71">
        <v>3</v>
      </c>
      <c r="AC21" s="71">
        <f t="shared" si="2"/>
        <v>140</v>
      </c>
      <c r="AD21" s="72">
        <f t="shared" si="3"/>
        <v>143</v>
      </c>
      <c r="AF21" s="71" t="s">
        <v>177</v>
      </c>
      <c r="AG21" s="82">
        <v>60</v>
      </c>
      <c r="AH21" s="69">
        <v>5</v>
      </c>
      <c r="AI21" s="80">
        <f t="shared" si="4"/>
        <v>1200</v>
      </c>
      <c r="AJ21" s="81">
        <f t="shared" si="5"/>
        <v>1205</v>
      </c>
      <c r="AS21" s="11" t="s">
        <v>144</v>
      </c>
      <c r="AT21" s="11">
        <v>0</v>
      </c>
      <c r="AU21" s="11">
        <v>0</v>
      </c>
      <c r="AV21" s="11">
        <v>0</v>
      </c>
      <c r="AW21" s="11">
        <v>0</v>
      </c>
      <c r="AX21" s="11">
        <v>1</v>
      </c>
      <c r="AY21" s="11">
        <v>0</v>
      </c>
      <c r="AZ21" s="11">
        <v>0</v>
      </c>
      <c r="BA21" s="11">
        <v>0</v>
      </c>
      <c r="BB21" s="11">
        <v>0</v>
      </c>
      <c r="BE21" s="11"/>
      <c r="BF21" s="11" t="s">
        <v>143</v>
      </c>
      <c r="BG21" s="11">
        <v>0</v>
      </c>
      <c r="BH21" s="11">
        <v>0</v>
      </c>
      <c r="BI21" s="11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1</v>
      </c>
      <c r="BO21" s="11">
        <v>0</v>
      </c>
    </row>
    <row r="22" spans="1:67" s="6" customFormat="1" x14ac:dyDescent="0.3">
      <c r="B22" s="11"/>
      <c r="C22" s="11" t="s">
        <v>40</v>
      </c>
      <c r="D22" s="11">
        <f>SUM(E21,H21,K21,N21,Q21)</f>
        <v>66</v>
      </c>
      <c r="E22" s="11">
        <f>D22*B$1/60</f>
        <v>1320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W22" s="11"/>
      <c r="X22" s="11"/>
      <c r="Y22" s="11"/>
      <c r="Z22" s="6" t="s">
        <v>88</v>
      </c>
      <c r="AA22" s="11">
        <v>6</v>
      </c>
      <c r="AB22" s="11">
        <v>3</v>
      </c>
      <c r="AC22" s="71">
        <f t="shared" si="2"/>
        <v>120</v>
      </c>
      <c r="AD22" s="72">
        <f t="shared" si="3"/>
        <v>123</v>
      </c>
      <c r="AE22" s="11"/>
      <c r="AF22" s="71" t="s">
        <v>90</v>
      </c>
      <c r="AG22" s="82">
        <v>60</v>
      </c>
      <c r="AH22" s="69">
        <v>5</v>
      </c>
      <c r="AI22" s="82">
        <f t="shared" si="4"/>
        <v>1200</v>
      </c>
      <c r="AJ22" s="81">
        <f t="shared" si="5"/>
        <v>1205</v>
      </c>
      <c r="AO22" s="11"/>
      <c r="AR22" s="6" t="s">
        <v>145</v>
      </c>
      <c r="AS22" s="11" t="s">
        <v>146</v>
      </c>
      <c r="AT22" s="11">
        <v>0</v>
      </c>
      <c r="AU22" s="11">
        <v>1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E22" s="11"/>
      <c r="BF22" s="11" t="s">
        <v>144</v>
      </c>
      <c r="BG22" s="11">
        <v>0</v>
      </c>
      <c r="BH22" s="11">
        <v>0</v>
      </c>
      <c r="BI22" s="11">
        <v>0</v>
      </c>
      <c r="BJ22" s="11">
        <v>0</v>
      </c>
      <c r="BK22" s="11">
        <v>1</v>
      </c>
      <c r="BL22" s="11">
        <v>0</v>
      </c>
      <c r="BM22" s="11">
        <v>0</v>
      </c>
      <c r="BN22" s="11">
        <v>0</v>
      </c>
      <c r="BO22" s="11">
        <v>0</v>
      </c>
    </row>
    <row r="23" spans="1:67" ht="15" thickBot="1" x14ac:dyDescent="0.35">
      <c r="B23" s="11"/>
      <c r="C23" s="11" t="s">
        <v>41</v>
      </c>
      <c r="D23" s="11">
        <f>SUM(F21,I21,L21,O21,R21)</f>
        <v>22</v>
      </c>
      <c r="N23" s="11"/>
      <c r="Z23" s="71" t="s">
        <v>89</v>
      </c>
      <c r="AA23" s="71">
        <v>100</v>
      </c>
      <c r="AB23" s="71">
        <v>10</v>
      </c>
      <c r="AC23" s="71">
        <f t="shared" si="2"/>
        <v>2000</v>
      </c>
      <c r="AD23" s="72">
        <f t="shared" si="3"/>
        <v>2010</v>
      </c>
      <c r="AS23" t="s">
        <v>147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1</v>
      </c>
      <c r="BE23" s="11" t="s">
        <v>145</v>
      </c>
      <c r="BF23" s="11" t="s">
        <v>146</v>
      </c>
      <c r="BG23" s="11">
        <v>0</v>
      </c>
      <c r="BH23" s="11">
        <v>1</v>
      </c>
      <c r="BI23" s="11">
        <v>0</v>
      </c>
      <c r="BJ23" s="11">
        <v>0</v>
      </c>
      <c r="BK23" s="11">
        <v>0</v>
      </c>
      <c r="BL23" s="11">
        <v>0</v>
      </c>
      <c r="BM23" s="11">
        <v>0</v>
      </c>
      <c r="BN23" s="11">
        <v>0</v>
      </c>
      <c r="BO23" s="11">
        <v>0</v>
      </c>
    </row>
    <row r="24" spans="1:67" ht="15" customHeight="1" thickTop="1" thickBot="1" x14ac:dyDescent="0.35">
      <c r="A24" s="1" t="s">
        <v>0</v>
      </c>
      <c r="B24" s="1"/>
      <c r="C24" s="25" t="s">
        <v>31</v>
      </c>
      <c r="D24" s="13" t="s">
        <v>24</v>
      </c>
      <c r="E24" s="14" t="s">
        <v>1</v>
      </c>
      <c r="F24" s="23" t="s">
        <v>22</v>
      </c>
      <c r="G24" s="13" t="s">
        <v>23</v>
      </c>
      <c r="H24" s="14" t="s">
        <v>1</v>
      </c>
      <c r="I24" s="23" t="s">
        <v>22</v>
      </c>
      <c r="J24" s="13" t="s">
        <v>25</v>
      </c>
      <c r="K24" s="13" t="s">
        <v>1</v>
      </c>
      <c r="L24" s="13" t="s">
        <v>22</v>
      </c>
      <c r="M24" s="13" t="s">
        <v>26</v>
      </c>
      <c r="N24" s="14" t="s">
        <v>1</v>
      </c>
      <c r="O24" s="14" t="s">
        <v>22</v>
      </c>
      <c r="P24" s="13" t="s">
        <v>32</v>
      </c>
      <c r="Q24" s="14" t="s">
        <v>1</v>
      </c>
      <c r="R24" s="14" t="s">
        <v>22</v>
      </c>
      <c r="S24" s="16" t="s">
        <v>21</v>
      </c>
      <c r="Z24" s="11" t="s">
        <v>90</v>
      </c>
      <c r="AA24">
        <v>25</v>
      </c>
      <c r="AB24">
        <v>5</v>
      </c>
      <c r="AC24" s="71">
        <f t="shared" si="2"/>
        <v>500</v>
      </c>
      <c r="AD24" s="72">
        <f t="shared" si="3"/>
        <v>505</v>
      </c>
      <c r="AS24" t="s">
        <v>148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1</v>
      </c>
      <c r="BB24" s="11">
        <v>0</v>
      </c>
      <c r="BE24" s="11"/>
      <c r="BF24" s="11" t="s">
        <v>147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1</v>
      </c>
    </row>
    <row r="25" spans="1:67" ht="15" customHeight="1" thickTop="1" x14ac:dyDescent="0.3">
      <c r="A25" s="19">
        <v>4</v>
      </c>
      <c r="B25" s="46" t="s">
        <v>5</v>
      </c>
      <c r="C25" s="26">
        <v>0</v>
      </c>
      <c r="D25" s="15" t="s">
        <v>27</v>
      </c>
      <c r="E25" s="22">
        <v>5</v>
      </c>
      <c r="F25" s="24">
        <v>3</v>
      </c>
      <c r="G25" s="15" t="s">
        <v>27</v>
      </c>
      <c r="H25" s="20">
        <v>13</v>
      </c>
      <c r="I25" s="20">
        <v>5</v>
      </c>
      <c r="J25" s="15" t="s">
        <v>27</v>
      </c>
      <c r="K25" s="20">
        <v>15</v>
      </c>
      <c r="L25" s="18">
        <v>5</v>
      </c>
      <c r="M25" s="20"/>
      <c r="N25" s="2"/>
      <c r="O25" s="2"/>
      <c r="P25" s="20"/>
      <c r="Q25" s="12"/>
      <c r="R25" s="12"/>
      <c r="S25" s="17">
        <v>1</v>
      </c>
      <c r="Z25" t="s">
        <v>97</v>
      </c>
      <c r="AA25" s="73">
        <v>20</v>
      </c>
      <c r="AB25" s="73">
        <v>4</v>
      </c>
      <c r="AC25" s="71">
        <f t="shared" si="2"/>
        <v>400</v>
      </c>
      <c r="AD25" s="72">
        <f t="shared" si="3"/>
        <v>404</v>
      </c>
      <c r="AR25" t="s">
        <v>149</v>
      </c>
      <c r="AS25" t="s">
        <v>150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1</v>
      </c>
      <c r="AZ25" s="11">
        <v>0</v>
      </c>
      <c r="BA25" s="11">
        <v>0</v>
      </c>
      <c r="BB25" s="11">
        <v>0</v>
      </c>
      <c r="BE25" s="11"/>
      <c r="BF25" s="11" t="s">
        <v>148</v>
      </c>
      <c r="BG25" s="11">
        <v>0</v>
      </c>
      <c r="BH25" s="11">
        <v>0</v>
      </c>
      <c r="BI25" s="11">
        <v>0</v>
      </c>
      <c r="BJ25" s="11">
        <v>0</v>
      </c>
      <c r="BK25" s="11">
        <v>0</v>
      </c>
      <c r="BL25" s="11">
        <v>0</v>
      </c>
      <c r="BM25" s="11">
        <v>0</v>
      </c>
      <c r="BN25" s="11">
        <v>1</v>
      </c>
      <c r="BO25" s="11">
        <v>0</v>
      </c>
    </row>
    <row r="26" spans="1:67" x14ac:dyDescent="0.3">
      <c r="A26" s="11"/>
      <c r="B26" s="11"/>
      <c r="D26" s="11" t="s">
        <v>30</v>
      </c>
      <c r="E26" s="11">
        <v>5</v>
      </c>
      <c r="F26" s="11">
        <v>3</v>
      </c>
      <c r="G26" s="11" t="s">
        <v>30</v>
      </c>
      <c r="H26" s="11">
        <v>13</v>
      </c>
      <c r="I26" s="11">
        <v>5</v>
      </c>
      <c r="J26" s="11" t="s">
        <v>30</v>
      </c>
      <c r="K26" s="11">
        <v>15</v>
      </c>
      <c r="L26" s="11">
        <v>5</v>
      </c>
      <c r="N26" s="11"/>
      <c r="P26" s="11"/>
      <c r="Q26" s="11"/>
      <c r="R26" s="11"/>
      <c r="S26" s="11"/>
      <c r="Z26" s="71" t="s">
        <v>98</v>
      </c>
      <c r="AA26" s="71">
        <v>70</v>
      </c>
      <c r="AB26" s="71">
        <v>10</v>
      </c>
      <c r="AC26" s="71">
        <f t="shared" si="2"/>
        <v>1400</v>
      </c>
      <c r="AD26" s="72">
        <f t="shared" si="3"/>
        <v>1410</v>
      </c>
      <c r="AS26" t="s">
        <v>151</v>
      </c>
      <c r="AT26" s="11">
        <v>0</v>
      </c>
      <c r="AU26" s="11">
        <v>0</v>
      </c>
      <c r="AV26" s="11">
        <v>0</v>
      </c>
      <c r="AW26" s="11">
        <v>0</v>
      </c>
      <c r="AX26" s="11">
        <v>1</v>
      </c>
      <c r="AY26" s="11">
        <v>0</v>
      </c>
      <c r="AZ26" s="11">
        <v>0</v>
      </c>
      <c r="BA26" s="11">
        <v>0</v>
      </c>
      <c r="BB26" s="11">
        <v>0</v>
      </c>
      <c r="BE26" s="11" t="s">
        <v>149</v>
      </c>
      <c r="BF26" s="11" t="s">
        <v>150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1</v>
      </c>
      <c r="BM26" s="11">
        <v>0</v>
      </c>
      <c r="BN26" s="11">
        <v>0</v>
      </c>
      <c r="BO26" s="11">
        <v>0</v>
      </c>
    </row>
    <row r="27" spans="1:67" x14ac:dyDescent="0.3">
      <c r="A27" s="11"/>
      <c r="B27" s="11"/>
      <c r="D27" s="53" t="s">
        <v>28</v>
      </c>
      <c r="E27" s="21">
        <v>5</v>
      </c>
      <c r="F27" s="21">
        <v>3</v>
      </c>
      <c r="G27" s="53" t="s">
        <v>28</v>
      </c>
      <c r="H27" s="11">
        <v>13</v>
      </c>
      <c r="I27" s="11">
        <v>5</v>
      </c>
      <c r="J27" s="53" t="s">
        <v>28</v>
      </c>
      <c r="K27" s="11">
        <v>15</v>
      </c>
      <c r="L27" s="11">
        <v>5</v>
      </c>
      <c r="N27" s="11"/>
      <c r="P27" s="11"/>
      <c r="Q27" s="11"/>
      <c r="R27" s="11"/>
      <c r="S27" s="11"/>
      <c r="AS27" t="s">
        <v>152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1</v>
      </c>
      <c r="BE27" s="11"/>
      <c r="BF27" s="11" t="s">
        <v>151</v>
      </c>
      <c r="BG27" s="11">
        <v>0</v>
      </c>
      <c r="BH27" s="11">
        <v>0</v>
      </c>
      <c r="BI27" s="11">
        <v>0</v>
      </c>
      <c r="BJ27" s="11">
        <v>0</v>
      </c>
      <c r="BK27" s="11">
        <v>1</v>
      </c>
      <c r="BL27" s="11">
        <v>0</v>
      </c>
      <c r="BM27" s="11">
        <v>0</v>
      </c>
      <c r="BN27" s="11">
        <v>0</v>
      </c>
      <c r="BO27" s="11">
        <v>0</v>
      </c>
    </row>
    <row r="28" spans="1:67" s="11" customFormat="1" x14ac:dyDescent="0.3">
      <c r="B28" s="11" t="s">
        <v>43</v>
      </c>
      <c r="C28" s="11">
        <f>E29+D30+C25</f>
        <v>673</v>
      </c>
      <c r="E28" s="11">
        <f>AVERAGE(E25:E27)</f>
        <v>5</v>
      </c>
      <c r="F28" s="11">
        <f>AVERAGE(F25:F27)</f>
        <v>3</v>
      </c>
      <c r="H28" s="11">
        <f>AVERAGE(H25:H27)</f>
        <v>13</v>
      </c>
      <c r="I28" s="11">
        <f>AVERAGE(I25:I27)</f>
        <v>5</v>
      </c>
      <c r="K28" s="11">
        <f>AVERAGE(K25:K27)</f>
        <v>15</v>
      </c>
      <c r="L28" s="11">
        <f>AVERAGE(L25:L27)</f>
        <v>5</v>
      </c>
      <c r="AR28" s="11" t="s">
        <v>153</v>
      </c>
      <c r="AS28" s="11" t="s">
        <v>154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1</v>
      </c>
      <c r="AZ28" s="11">
        <v>0</v>
      </c>
      <c r="BA28" s="11">
        <v>0</v>
      </c>
      <c r="BB28" s="11">
        <v>0</v>
      </c>
      <c r="BF28" s="11" t="s">
        <v>152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0</v>
      </c>
      <c r="BM28" s="11">
        <v>0</v>
      </c>
      <c r="BN28" s="11">
        <v>0</v>
      </c>
      <c r="BO28" s="11">
        <v>1</v>
      </c>
    </row>
    <row r="29" spans="1:67" s="11" customFormat="1" x14ac:dyDescent="0.3">
      <c r="C29" s="11" t="s">
        <v>40</v>
      </c>
      <c r="D29" s="11">
        <f>SUM(E28,H28,K28,N28,Q28)</f>
        <v>33</v>
      </c>
      <c r="E29" s="11">
        <f>D29*B$1/60</f>
        <v>660</v>
      </c>
      <c r="X29" s="11">
        <f>SUM(X4:X27)</f>
        <v>1489</v>
      </c>
      <c r="AD29" s="11">
        <f t="shared" ref="AD29:AP29" si="8">SUM(AD4:AD27)</f>
        <v>11201</v>
      </c>
      <c r="AJ29" s="11">
        <f t="shared" si="8"/>
        <v>9221</v>
      </c>
      <c r="AP29" s="11">
        <f t="shared" si="8"/>
        <v>1771</v>
      </c>
      <c r="AS29" s="11" t="s">
        <v>155</v>
      </c>
      <c r="AT29" s="11">
        <v>0</v>
      </c>
      <c r="AU29" s="11">
        <v>0</v>
      </c>
      <c r="AV29" s="11">
        <v>1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E29" s="11" t="s">
        <v>153</v>
      </c>
      <c r="BF29" s="11" t="s">
        <v>154</v>
      </c>
      <c r="BG29" s="11">
        <v>0</v>
      </c>
      <c r="BH29" s="11">
        <v>0</v>
      </c>
      <c r="BI29" s="11">
        <v>0</v>
      </c>
      <c r="BJ29" s="11">
        <v>0</v>
      </c>
      <c r="BK29" s="11">
        <v>0</v>
      </c>
      <c r="BL29" s="11">
        <v>1</v>
      </c>
      <c r="BM29" s="11">
        <v>0</v>
      </c>
      <c r="BN29" s="11">
        <v>0</v>
      </c>
      <c r="BO29" s="11">
        <v>0</v>
      </c>
    </row>
    <row r="30" spans="1:67" s="11" customFormat="1" ht="15" thickBot="1" x14ac:dyDescent="0.35">
      <c r="C30" s="11" t="s">
        <v>41</v>
      </c>
      <c r="D30" s="11">
        <f>SUM(F28,I28,L28,O28,R28)</f>
        <v>13</v>
      </c>
      <c r="AS30" s="11" t="s">
        <v>156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1</v>
      </c>
      <c r="BF30" s="11" t="s">
        <v>155</v>
      </c>
      <c r="BG30" s="11">
        <v>0</v>
      </c>
      <c r="BH30" s="11">
        <v>0</v>
      </c>
      <c r="BI30" s="11">
        <v>1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</row>
    <row r="31" spans="1:67" ht="15.6" thickTop="1" thickBot="1" x14ac:dyDescent="0.35">
      <c r="A31" s="1" t="s">
        <v>0</v>
      </c>
      <c r="B31" s="1"/>
      <c r="C31" s="25" t="s">
        <v>31</v>
      </c>
      <c r="D31" s="13" t="s">
        <v>24</v>
      </c>
      <c r="E31" s="14" t="s">
        <v>1</v>
      </c>
      <c r="F31" s="23" t="s">
        <v>22</v>
      </c>
      <c r="G31" s="13" t="s">
        <v>23</v>
      </c>
      <c r="H31" s="14" t="s">
        <v>1</v>
      </c>
      <c r="I31" s="23" t="s">
        <v>22</v>
      </c>
      <c r="J31" s="13" t="s">
        <v>25</v>
      </c>
      <c r="K31" s="13" t="s">
        <v>1</v>
      </c>
      <c r="L31" s="13" t="s">
        <v>22</v>
      </c>
      <c r="M31" s="13" t="s">
        <v>26</v>
      </c>
      <c r="N31" s="14" t="s">
        <v>1</v>
      </c>
      <c r="O31" s="14" t="s">
        <v>22</v>
      </c>
      <c r="P31" s="13" t="s">
        <v>32</v>
      </c>
      <c r="Q31" s="14" t="s">
        <v>1</v>
      </c>
      <c r="R31" s="14" t="s">
        <v>22</v>
      </c>
      <c r="S31" s="16" t="s">
        <v>21</v>
      </c>
      <c r="AR31" t="s">
        <v>157</v>
      </c>
      <c r="AS31" t="s">
        <v>158</v>
      </c>
      <c r="AT31" s="11">
        <v>1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E31" s="11"/>
      <c r="BF31" s="11" t="s">
        <v>156</v>
      </c>
      <c r="BG31" s="11">
        <v>0</v>
      </c>
      <c r="BH31" s="11">
        <v>0</v>
      </c>
      <c r="BI31" s="11">
        <v>0</v>
      </c>
      <c r="BJ31" s="11">
        <v>0</v>
      </c>
      <c r="BK31" s="11">
        <v>0</v>
      </c>
      <c r="BL31" s="11">
        <v>0</v>
      </c>
      <c r="BM31" s="11">
        <v>0</v>
      </c>
      <c r="BN31" s="11">
        <v>0</v>
      </c>
      <c r="BO31" s="11">
        <v>1</v>
      </c>
    </row>
    <row r="32" spans="1:67" ht="15" thickTop="1" x14ac:dyDescent="0.3">
      <c r="A32" s="19">
        <v>5</v>
      </c>
      <c r="B32" s="46" t="s">
        <v>6</v>
      </c>
      <c r="C32" s="26">
        <v>0</v>
      </c>
      <c r="D32" s="15" t="s">
        <v>27</v>
      </c>
      <c r="E32" s="22">
        <v>5</v>
      </c>
      <c r="F32" s="24">
        <v>4</v>
      </c>
      <c r="G32" s="15" t="s">
        <v>27</v>
      </c>
      <c r="H32" s="20">
        <v>7</v>
      </c>
      <c r="I32" s="20">
        <v>4</v>
      </c>
      <c r="J32" s="20" t="s">
        <v>29</v>
      </c>
      <c r="K32" s="20">
        <v>50</v>
      </c>
      <c r="L32" s="18">
        <v>10</v>
      </c>
      <c r="M32" s="15" t="s">
        <v>27</v>
      </c>
      <c r="N32" s="20">
        <v>15</v>
      </c>
      <c r="O32" s="20">
        <v>4</v>
      </c>
      <c r="P32" s="20"/>
      <c r="Q32" s="12"/>
      <c r="R32" s="12"/>
      <c r="S32" s="17">
        <v>1</v>
      </c>
      <c r="AS32" t="s">
        <v>159</v>
      </c>
      <c r="AT32" s="11">
        <v>0</v>
      </c>
      <c r="AU32" s="11">
        <v>1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E32" s="11" t="s">
        <v>157</v>
      </c>
      <c r="BF32" s="11" t="s">
        <v>158</v>
      </c>
      <c r="BG32" s="11">
        <v>1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</row>
    <row r="33" spans="1:67" x14ac:dyDescent="0.3">
      <c r="A33" s="11"/>
      <c r="B33" s="11"/>
      <c r="D33" s="11" t="s">
        <v>30</v>
      </c>
      <c r="E33" s="11">
        <v>5</v>
      </c>
      <c r="F33" s="11">
        <v>4</v>
      </c>
      <c r="G33" s="11" t="s">
        <v>30</v>
      </c>
      <c r="H33" s="11">
        <v>7</v>
      </c>
      <c r="I33" s="11">
        <v>3</v>
      </c>
      <c r="M33" s="11" t="s">
        <v>30</v>
      </c>
      <c r="N33" s="11">
        <v>15</v>
      </c>
      <c r="O33" s="11">
        <v>3</v>
      </c>
      <c r="P33" s="11"/>
      <c r="Q33" s="11"/>
      <c r="R33" s="11"/>
      <c r="S33" s="11"/>
      <c r="AR33" t="s">
        <v>161</v>
      </c>
      <c r="AS33" t="s">
        <v>160</v>
      </c>
      <c r="AT33" s="11">
        <v>1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E33" s="11"/>
      <c r="BF33" s="11" t="s">
        <v>159</v>
      </c>
      <c r="BG33" s="11">
        <v>0</v>
      </c>
      <c r="BH33" s="11">
        <v>1</v>
      </c>
      <c r="BI33" s="11">
        <v>0</v>
      </c>
      <c r="BJ33" s="11">
        <v>0</v>
      </c>
      <c r="BK33" s="11">
        <v>0</v>
      </c>
      <c r="BL33" s="11">
        <v>0</v>
      </c>
      <c r="BM33" s="11">
        <v>0</v>
      </c>
      <c r="BN33" s="11">
        <v>0</v>
      </c>
      <c r="BO33" s="11">
        <v>0</v>
      </c>
    </row>
    <row r="34" spans="1:67" x14ac:dyDescent="0.3">
      <c r="A34" s="11"/>
      <c r="B34" s="11"/>
      <c r="D34" s="53" t="s">
        <v>28</v>
      </c>
      <c r="E34" s="21">
        <v>5</v>
      </c>
      <c r="F34" s="21">
        <v>3</v>
      </c>
      <c r="G34" s="53" t="s">
        <v>28</v>
      </c>
      <c r="H34" s="11">
        <v>7</v>
      </c>
      <c r="I34" s="11">
        <v>3</v>
      </c>
      <c r="M34" s="53" t="s">
        <v>28</v>
      </c>
      <c r="N34" s="11">
        <v>15</v>
      </c>
      <c r="O34" s="11">
        <v>3</v>
      </c>
      <c r="P34" s="11"/>
      <c r="Q34" s="11"/>
      <c r="R34" s="11"/>
      <c r="S34" s="11"/>
      <c r="AS34" t="s">
        <v>162</v>
      </c>
      <c r="AT34" s="11">
        <v>1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E34" s="11" t="s">
        <v>161</v>
      </c>
      <c r="BF34" s="11" t="s">
        <v>160</v>
      </c>
      <c r="BG34" s="11">
        <v>1</v>
      </c>
      <c r="BH34" s="11">
        <v>0</v>
      </c>
      <c r="BI34" s="11">
        <v>0</v>
      </c>
      <c r="BJ34" s="11">
        <v>0</v>
      </c>
      <c r="BK34" s="11">
        <v>0</v>
      </c>
      <c r="BL34" s="11">
        <v>0</v>
      </c>
      <c r="BM34" s="11">
        <v>0</v>
      </c>
      <c r="BN34" s="11">
        <v>0</v>
      </c>
      <c r="BO34" s="11">
        <v>0</v>
      </c>
    </row>
    <row r="35" spans="1:67" x14ac:dyDescent="0.3">
      <c r="B35" s="11" t="s">
        <v>43</v>
      </c>
      <c r="C35" s="11">
        <f>E36+D37+C32</f>
        <v>1560.3333333333333</v>
      </c>
      <c r="D35" s="11"/>
      <c r="E35" s="11">
        <f>AVERAGE(E32:E34)</f>
        <v>5</v>
      </c>
      <c r="F35" s="11">
        <f>AVERAGE(F32:F34)</f>
        <v>3.6666666666666665</v>
      </c>
      <c r="H35" s="11">
        <f>AVERAGE(H32:H34)</f>
        <v>7</v>
      </c>
      <c r="I35" s="11">
        <f>AVERAGE(I32:I34)</f>
        <v>3.3333333333333335</v>
      </c>
      <c r="K35" s="11">
        <f>AVERAGE(K32:K34)</f>
        <v>50</v>
      </c>
      <c r="L35" s="11">
        <f>AVERAGE(L32:L34)</f>
        <v>10</v>
      </c>
      <c r="N35" s="11">
        <f>AVERAGE(N32:N34)</f>
        <v>15</v>
      </c>
      <c r="O35" s="11">
        <f>AVERAGE(O32:O34)</f>
        <v>3.3333333333333335</v>
      </c>
      <c r="P35" s="11"/>
      <c r="Q35" s="11"/>
      <c r="R35" s="11"/>
      <c r="AS35" t="s">
        <v>163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1</v>
      </c>
      <c r="BE35" s="11"/>
      <c r="BF35" s="11" t="s">
        <v>162</v>
      </c>
      <c r="BG35" s="11">
        <v>1</v>
      </c>
      <c r="BH35" s="11">
        <v>0</v>
      </c>
      <c r="BI35" s="11">
        <v>0</v>
      </c>
      <c r="BJ35" s="11">
        <v>0</v>
      </c>
      <c r="BK35" s="11">
        <v>0</v>
      </c>
      <c r="BL35" s="11">
        <v>0</v>
      </c>
      <c r="BM35" s="11">
        <v>0</v>
      </c>
      <c r="BN35" s="11">
        <v>0</v>
      </c>
      <c r="BO35" s="11">
        <v>0</v>
      </c>
    </row>
    <row r="36" spans="1:67" s="11" customFormat="1" x14ac:dyDescent="0.3">
      <c r="C36" s="11" t="s">
        <v>40</v>
      </c>
      <c r="D36" s="11">
        <f>SUM(E35,H35,K35,N35,Q35)</f>
        <v>77</v>
      </c>
      <c r="E36" s="11">
        <f>D36*B$1/60</f>
        <v>1540</v>
      </c>
      <c r="AS36" s="11" t="s">
        <v>164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1</v>
      </c>
      <c r="BF36" s="11" t="s">
        <v>163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1</v>
      </c>
    </row>
    <row r="37" spans="1:67" s="10" customFormat="1" ht="15" thickBot="1" x14ac:dyDescent="0.35">
      <c r="B37" s="11"/>
      <c r="C37" s="11" t="s">
        <v>41</v>
      </c>
      <c r="D37" s="11">
        <f>SUM(F35,I35,L35,O35,R35)</f>
        <v>20.333333333333332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W37" s="11"/>
      <c r="X37" s="11"/>
      <c r="Y37" s="11"/>
      <c r="AC37" s="11"/>
      <c r="AD37" s="11"/>
      <c r="AE37" s="11"/>
      <c r="AI37" s="11"/>
      <c r="AJ37" s="11"/>
      <c r="AO37" s="11"/>
      <c r="AR37" s="10" t="s">
        <v>166</v>
      </c>
      <c r="AS37" s="10" t="s">
        <v>167</v>
      </c>
      <c r="AT37" s="11">
        <v>0</v>
      </c>
      <c r="AU37" s="11">
        <v>1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E37" s="11"/>
      <c r="BF37" s="11" t="s">
        <v>164</v>
      </c>
      <c r="BG37" s="11">
        <v>0</v>
      </c>
      <c r="BH37" s="11">
        <v>0</v>
      </c>
      <c r="BI37" s="11">
        <v>0</v>
      </c>
      <c r="BJ37" s="11">
        <v>0</v>
      </c>
      <c r="BK37" s="11">
        <v>0</v>
      </c>
      <c r="BL37" s="11">
        <v>0</v>
      </c>
      <c r="BM37" s="11">
        <v>0</v>
      </c>
      <c r="BN37" s="11">
        <v>0</v>
      </c>
      <c r="BO37" s="11">
        <v>1</v>
      </c>
    </row>
    <row r="38" spans="1:67" ht="15.6" thickTop="1" thickBot="1" x14ac:dyDescent="0.35">
      <c r="A38" s="1" t="s">
        <v>0</v>
      </c>
      <c r="B38" s="1"/>
      <c r="C38" s="25" t="s">
        <v>31</v>
      </c>
      <c r="D38" s="13" t="s">
        <v>24</v>
      </c>
      <c r="E38" s="14" t="s">
        <v>1</v>
      </c>
      <c r="F38" s="23" t="s">
        <v>22</v>
      </c>
      <c r="G38" s="13" t="s">
        <v>23</v>
      </c>
      <c r="H38" s="14" t="s">
        <v>1</v>
      </c>
      <c r="I38" s="23" t="s">
        <v>22</v>
      </c>
      <c r="J38" s="13" t="s">
        <v>25</v>
      </c>
      <c r="K38" s="13" t="s">
        <v>1</v>
      </c>
      <c r="L38" s="13" t="s">
        <v>22</v>
      </c>
      <c r="M38" s="13" t="s">
        <v>26</v>
      </c>
      <c r="N38" s="14" t="s">
        <v>1</v>
      </c>
      <c r="O38" s="14" t="s">
        <v>22</v>
      </c>
      <c r="P38" s="13" t="s">
        <v>32</v>
      </c>
      <c r="Q38" s="14" t="s">
        <v>1</v>
      </c>
      <c r="R38" s="14" t="s">
        <v>22</v>
      </c>
      <c r="S38" s="16" t="s">
        <v>21</v>
      </c>
      <c r="AS38" t="s">
        <v>168</v>
      </c>
      <c r="AT38" s="11">
        <v>0</v>
      </c>
      <c r="AU38" s="11">
        <v>1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E38" s="11" t="s">
        <v>166</v>
      </c>
      <c r="BF38" s="11" t="s">
        <v>167</v>
      </c>
      <c r="BG38" s="11">
        <v>0</v>
      </c>
      <c r="BH38" s="11">
        <v>1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0</v>
      </c>
      <c r="BO38" s="11">
        <v>0</v>
      </c>
    </row>
    <row r="39" spans="1:67" ht="15" thickTop="1" x14ac:dyDescent="0.3">
      <c r="A39" s="19">
        <v>6</v>
      </c>
      <c r="B39" s="19" t="s">
        <v>7</v>
      </c>
      <c r="C39" s="26">
        <v>8</v>
      </c>
      <c r="D39" s="15" t="s">
        <v>27</v>
      </c>
      <c r="E39" s="22">
        <v>10</v>
      </c>
      <c r="F39" s="24">
        <v>5</v>
      </c>
      <c r="G39" s="20" t="s">
        <v>29</v>
      </c>
      <c r="H39" s="20">
        <v>4</v>
      </c>
      <c r="I39" s="18">
        <v>3</v>
      </c>
      <c r="J39" s="20" t="s">
        <v>29</v>
      </c>
      <c r="K39" s="20">
        <v>13</v>
      </c>
      <c r="L39" s="18">
        <v>4</v>
      </c>
      <c r="M39" s="15"/>
      <c r="N39" s="20"/>
      <c r="O39" s="20"/>
      <c r="P39" s="20"/>
      <c r="Q39" s="12"/>
      <c r="R39" s="12"/>
      <c r="S39" s="17">
        <v>1</v>
      </c>
      <c r="AR39" t="s">
        <v>169</v>
      </c>
      <c r="AS39" t="s">
        <v>170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1</v>
      </c>
      <c r="BE39" s="11"/>
      <c r="BF39" s="11" t="s">
        <v>168</v>
      </c>
      <c r="BG39" s="11">
        <v>0</v>
      </c>
      <c r="BH39" s="11">
        <v>1</v>
      </c>
      <c r="BI39" s="11">
        <v>0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</row>
    <row r="40" spans="1:67" x14ac:dyDescent="0.3">
      <c r="A40" s="11"/>
      <c r="B40" s="11"/>
      <c r="D40" s="53" t="s">
        <v>30</v>
      </c>
      <c r="E40" s="11">
        <v>12</v>
      </c>
      <c r="F40" s="11">
        <v>5</v>
      </c>
      <c r="N40" s="11"/>
      <c r="P40" s="11"/>
      <c r="Q40" s="11"/>
      <c r="R40" s="11"/>
      <c r="S40" s="11"/>
      <c r="AS40" t="s">
        <v>171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1</v>
      </c>
      <c r="BE40" s="11" t="s">
        <v>169</v>
      </c>
      <c r="BF40" s="11" t="s">
        <v>170</v>
      </c>
      <c r="BG40" s="11">
        <v>0</v>
      </c>
      <c r="BH40" s="11">
        <v>0</v>
      </c>
      <c r="BI40" s="11">
        <v>0</v>
      </c>
      <c r="BJ40" s="11">
        <v>0</v>
      </c>
      <c r="BK40" s="11">
        <v>0</v>
      </c>
      <c r="BL40" s="11">
        <v>0</v>
      </c>
      <c r="BM40" s="11">
        <v>0</v>
      </c>
      <c r="BN40" s="11">
        <v>0</v>
      </c>
      <c r="BO40" s="11">
        <v>1</v>
      </c>
    </row>
    <row r="41" spans="1:67" s="4" customFormat="1" x14ac:dyDescent="0.3">
      <c r="A41" s="11"/>
      <c r="B41" s="11"/>
      <c r="C41" s="11"/>
      <c r="D41" s="11" t="s">
        <v>28</v>
      </c>
      <c r="E41" s="21">
        <v>20</v>
      </c>
      <c r="F41" s="21">
        <v>5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W41" s="11"/>
      <c r="X41" s="11"/>
      <c r="Y41" s="11" t="s">
        <v>100</v>
      </c>
      <c r="Z41" s="4" t="s">
        <v>53</v>
      </c>
      <c r="AA41" s="71">
        <v>70</v>
      </c>
      <c r="AB41" s="71">
        <v>24</v>
      </c>
      <c r="AC41" s="71">
        <f>(AA41*1200)/60</f>
        <v>1400</v>
      </c>
      <c r="AD41" s="72">
        <f>AA41+AC41</f>
        <v>1470</v>
      </c>
      <c r="AE41" s="11"/>
      <c r="AF41" s="11" t="s">
        <v>104</v>
      </c>
      <c r="AG41" s="11" t="s">
        <v>91</v>
      </c>
      <c r="AH41" s="67">
        <v>50</v>
      </c>
      <c r="AI41" s="68">
        <v>10</v>
      </c>
      <c r="AJ41" s="80">
        <f t="shared" ref="AJ41:AJ46" si="9">(AH41*1200)/60</f>
        <v>1000</v>
      </c>
      <c r="AK41" s="81">
        <f t="shared" ref="AK41:AK46" si="10">AH41+AJ41</f>
        <v>1050</v>
      </c>
      <c r="AO41" s="11"/>
      <c r="AR41" s="4" t="s">
        <v>173</v>
      </c>
      <c r="AS41" s="4" t="s">
        <v>172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1</v>
      </c>
      <c r="BB41" s="11">
        <v>0</v>
      </c>
      <c r="BE41" s="11"/>
      <c r="BF41" s="11" t="s">
        <v>171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1</v>
      </c>
    </row>
    <row r="42" spans="1:67" s="11" customFormat="1" x14ac:dyDescent="0.3">
      <c r="B42" s="11" t="s">
        <v>43</v>
      </c>
      <c r="C42" s="11">
        <f>E43+D44+C39</f>
        <v>640</v>
      </c>
      <c r="E42" s="11">
        <f>AVERAGE(E39:E41)</f>
        <v>14</v>
      </c>
      <c r="F42" s="11">
        <f>AVERAGE(F39:F41)</f>
        <v>5</v>
      </c>
      <c r="H42" s="11">
        <f>AVERAGE(H39:H41)</f>
        <v>4</v>
      </c>
      <c r="I42" s="11">
        <f>AVERAGE(I39:I41)</f>
        <v>3</v>
      </c>
      <c r="K42" s="11">
        <f>AVERAGE(K39:K41)</f>
        <v>13</v>
      </c>
      <c r="L42" s="11">
        <f>AVERAGE(L39:L41)</f>
        <v>4</v>
      </c>
      <c r="Z42" s="78" t="s">
        <v>58</v>
      </c>
      <c r="AA42" s="78">
        <v>7</v>
      </c>
      <c r="AB42" s="78">
        <v>3</v>
      </c>
      <c r="AC42" s="71">
        <f t="shared" ref="AC42" si="11">(AA42*1200)/60</f>
        <v>140</v>
      </c>
      <c r="AD42" s="79">
        <f t="shared" ref="AD42" si="12">AA42+AC42</f>
        <v>147</v>
      </c>
      <c r="AR42" s="11" t="s">
        <v>174</v>
      </c>
      <c r="AS42" s="11" t="s">
        <v>175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E42" s="11" t="s">
        <v>173</v>
      </c>
      <c r="BF42" s="11" t="s">
        <v>172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1</v>
      </c>
      <c r="BO42" s="11">
        <v>0</v>
      </c>
    </row>
    <row r="43" spans="1:67" s="11" customFormat="1" x14ac:dyDescent="0.3">
      <c r="C43" s="11" t="s">
        <v>40</v>
      </c>
      <c r="D43" s="11">
        <f>SUM(E42,H42,K42,N42,Q42)</f>
        <v>31</v>
      </c>
      <c r="E43" s="11">
        <f>D43*B$1/60</f>
        <v>620</v>
      </c>
      <c r="Z43" s="11" t="s">
        <v>57</v>
      </c>
      <c r="AA43" s="73">
        <v>5</v>
      </c>
      <c r="AB43" s="73">
        <v>3</v>
      </c>
      <c r="AC43" s="71">
        <f t="shared" ref="AC43:AC44" si="13">(AA43*1200)/60</f>
        <v>100</v>
      </c>
      <c r="AD43" s="72">
        <f t="shared" ref="AD43:AD44" si="14">AA43+AC43</f>
        <v>105</v>
      </c>
      <c r="AS43" s="11" t="s">
        <v>176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1</v>
      </c>
      <c r="BA43" s="11">
        <v>0</v>
      </c>
      <c r="BB43" s="11">
        <v>0</v>
      </c>
      <c r="BE43" s="11" t="s">
        <v>174</v>
      </c>
      <c r="BF43" s="11" t="s">
        <v>175</v>
      </c>
      <c r="BG43" s="11">
        <v>0</v>
      </c>
      <c r="BH43" s="11">
        <v>0</v>
      </c>
      <c r="BI43" s="11">
        <v>0</v>
      </c>
      <c r="BJ43" s="11">
        <v>0</v>
      </c>
      <c r="BK43" s="11">
        <v>1</v>
      </c>
      <c r="BL43" s="11">
        <v>0</v>
      </c>
      <c r="BM43" s="11">
        <v>0</v>
      </c>
      <c r="BN43" s="11">
        <v>0</v>
      </c>
      <c r="BO43" s="11">
        <v>0</v>
      </c>
    </row>
    <row r="44" spans="1:67" s="11" customFormat="1" ht="15" thickBot="1" x14ac:dyDescent="0.35">
      <c r="C44" s="11" t="s">
        <v>41</v>
      </c>
      <c r="D44" s="11">
        <f>SUM(F42,I42,L42,O42,R42)</f>
        <v>12</v>
      </c>
      <c r="Z44" s="11" t="s">
        <v>88</v>
      </c>
      <c r="AA44" s="11">
        <v>6</v>
      </c>
      <c r="AB44" s="11">
        <v>3</v>
      </c>
      <c r="AC44" s="71">
        <f t="shared" si="13"/>
        <v>120</v>
      </c>
      <c r="AD44" s="53">
        <f t="shared" si="14"/>
        <v>126</v>
      </c>
      <c r="AG44" s="11" t="s">
        <v>66</v>
      </c>
      <c r="AH44" s="83">
        <v>45</v>
      </c>
      <c r="AI44" s="83">
        <v>9</v>
      </c>
      <c r="AJ44" s="80">
        <f>(AH44*1200)/60</f>
        <v>900</v>
      </c>
      <c r="AK44" s="81">
        <f>AH44+AJ44</f>
        <v>945</v>
      </c>
      <c r="AR44" s="11" t="s">
        <v>178</v>
      </c>
      <c r="AS44" s="11" t="s">
        <v>181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1</v>
      </c>
      <c r="BB44" s="11">
        <v>0</v>
      </c>
      <c r="BF44" s="11" t="s">
        <v>176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1</v>
      </c>
      <c r="BN44" s="11">
        <v>0</v>
      </c>
      <c r="BO44" s="11">
        <v>0</v>
      </c>
    </row>
    <row r="45" spans="1:67" ht="16.5" customHeight="1" thickTop="1" thickBot="1" x14ac:dyDescent="0.35">
      <c r="A45" s="1" t="s">
        <v>0</v>
      </c>
      <c r="B45" s="1"/>
      <c r="C45" s="25" t="s">
        <v>31</v>
      </c>
      <c r="D45" s="13" t="s">
        <v>24</v>
      </c>
      <c r="E45" s="14" t="s">
        <v>1</v>
      </c>
      <c r="F45" s="23" t="s">
        <v>22</v>
      </c>
      <c r="G45" s="13" t="s">
        <v>23</v>
      </c>
      <c r="H45" s="14" t="s">
        <v>1</v>
      </c>
      <c r="I45" s="23" t="s">
        <v>22</v>
      </c>
      <c r="J45" s="13" t="s">
        <v>25</v>
      </c>
      <c r="K45" s="13" t="s">
        <v>1</v>
      </c>
      <c r="L45" s="13" t="s">
        <v>22</v>
      </c>
      <c r="M45" s="13" t="s">
        <v>26</v>
      </c>
      <c r="N45" s="14" t="s">
        <v>1</v>
      </c>
      <c r="O45" s="14" t="s">
        <v>22</v>
      </c>
      <c r="P45" s="13" t="s">
        <v>32</v>
      </c>
      <c r="Q45" s="14" t="s">
        <v>1</v>
      </c>
      <c r="R45" s="14" t="s">
        <v>22</v>
      </c>
      <c r="S45" s="16" t="s">
        <v>21</v>
      </c>
      <c r="Z45" s="11" t="s">
        <v>98</v>
      </c>
      <c r="AA45" s="71">
        <v>70</v>
      </c>
      <c r="AB45" s="71">
        <v>10</v>
      </c>
      <c r="AC45" s="71">
        <f>(AA45*1200)/60</f>
        <v>1400</v>
      </c>
      <c r="AD45" s="72">
        <f>AA45+AC45</f>
        <v>1470</v>
      </c>
      <c r="AR45" t="s">
        <v>179</v>
      </c>
      <c r="AS45" t="s">
        <v>182</v>
      </c>
      <c r="AT45" s="11">
        <v>0</v>
      </c>
      <c r="AU45" s="11">
        <v>0</v>
      </c>
      <c r="AV45" s="11">
        <v>0</v>
      </c>
      <c r="AW45" s="11">
        <v>0</v>
      </c>
      <c r="AX45" s="11">
        <v>1</v>
      </c>
      <c r="AY45" s="11">
        <v>0</v>
      </c>
      <c r="AZ45" s="11">
        <v>0</v>
      </c>
      <c r="BA45" s="11">
        <v>0</v>
      </c>
      <c r="BB45" s="11">
        <v>0</v>
      </c>
      <c r="BE45" s="11" t="s">
        <v>178</v>
      </c>
      <c r="BF45" s="11" t="s">
        <v>181</v>
      </c>
      <c r="BG45" s="11">
        <v>0</v>
      </c>
      <c r="BH45" s="11">
        <v>0</v>
      </c>
      <c r="BI45" s="11">
        <v>0</v>
      </c>
      <c r="BJ45" s="11">
        <v>0</v>
      </c>
      <c r="BK45" s="11">
        <v>0</v>
      </c>
      <c r="BL45" s="11">
        <v>0</v>
      </c>
      <c r="BM45" s="11">
        <v>0</v>
      </c>
      <c r="BN45" s="11">
        <v>1</v>
      </c>
      <c r="BO45" s="11">
        <v>0</v>
      </c>
    </row>
    <row r="46" spans="1:67" ht="15.75" customHeight="1" thickTop="1" x14ac:dyDescent="0.3">
      <c r="A46" s="19">
        <v>7</v>
      </c>
      <c r="B46" s="19" t="s">
        <v>8</v>
      </c>
      <c r="C46" s="26">
        <v>8</v>
      </c>
      <c r="D46" s="15" t="s">
        <v>27</v>
      </c>
      <c r="E46" s="22">
        <v>5</v>
      </c>
      <c r="F46" s="24">
        <v>5</v>
      </c>
      <c r="G46" s="15" t="s">
        <v>27</v>
      </c>
      <c r="H46" s="20">
        <v>50</v>
      </c>
      <c r="I46" s="20">
        <v>10</v>
      </c>
      <c r="J46" s="20" t="s">
        <v>29</v>
      </c>
      <c r="K46" s="20">
        <v>35</v>
      </c>
      <c r="L46" s="18">
        <v>5</v>
      </c>
      <c r="M46" s="15"/>
      <c r="N46" s="20"/>
      <c r="O46" s="20"/>
      <c r="P46" s="20"/>
      <c r="Q46" s="12"/>
      <c r="R46" s="12"/>
      <c r="S46" s="17">
        <v>1</v>
      </c>
      <c r="AG46" s="71" t="s">
        <v>177</v>
      </c>
      <c r="AH46" s="82">
        <v>60</v>
      </c>
      <c r="AI46" s="69">
        <v>5</v>
      </c>
      <c r="AJ46" s="80">
        <f t="shared" si="9"/>
        <v>1200</v>
      </c>
      <c r="AK46" s="81">
        <f t="shared" si="10"/>
        <v>1260</v>
      </c>
      <c r="AR46" t="s">
        <v>180</v>
      </c>
      <c r="AS46" t="s">
        <v>183</v>
      </c>
      <c r="AT46" s="11">
        <v>0</v>
      </c>
      <c r="AU46" s="11">
        <v>0</v>
      </c>
      <c r="AV46" s="11">
        <v>1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E46" s="11" t="s">
        <v>179</v>
      </c>
      <c r="BF46" s="11" t="s">
        <v>182</v>
      </c>
      <c r="BG46" s="11">
        <v>0</v>
      </c>
      <c r="BH46" s="11">
        <v>0</v>
      </c>
      <c r="BI46" s="11">
        <v>0</v>
      </c>
      <c r="BJ46" s="11">
        <v>0</v>
      </c>
      <c r="BK46" s="11">
        <v>1</v>
      </c>
      <c r="BL46" s="11">
        <v>0</v>
      </c>
      <c r="BM46" s="11">
        <v>0</v>
      </c>
      <c r="BN46" s="11">
        <v>0</v>
      </c>
      <c r="BO46" s="11">
        <v>0</v>
      </c>
    </row>
    <row r="47" spans="1:67" ht="15" customHeight="1" x14ac:dyDescent="0.3">
      <c r="A47" s="11"/>
      <c r="B47" s="11"/>
      <c r="D47" s="11" t="s">
        <v>30</v>
      </c>
      <c r="E47" s="11">
        <v>5</v>
      </c>
      <c r="F47" s="11">
        <v>4</v>
      </c>
      <c r="G47" s="11" t="s">
        <v>30</v>
      </c>
      <c r="H47" s="11">
        <v>55</v>
      </c>
      <c r="I47" s="11">
        <v>10</v>
      </c>
      <c r="N47" s="11"/>
      <c r="P47" s="11"/>
      <c r="Q47" s="11"/>
      <c r="R47" s="11"/>
      <c r="S47" s="11"/>
      <c r="AS47" t="s">
        <v>184</v>
      </c>
      <c r="AT47" s="11">
        <v>0</v>
      </c>
      <c r="AU47" s="11">
        <v>0</v>
      </c>
      <c r="AV47" s="11">
        <v>0</v>
      </c>
      <c r="AW47" s="11">
        <v>1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E47" s="11" t="s">
        <v>180</v>
      </c>
      <c r="BF47" s="11" t="s">
        <v>183</v>
      </c>
      <c r="BG47" s="11">
        <v>0</v>
      </c>
      <c r="BH47" s="11">
        <v>0</v>
      </c>
      <c r="BI47" s="11">
        <v>1</v>
      </c>
      <c r="BJ47" s="11">
        <v>0</v>
      </c>
      <c r="BK47" s="11">
        <v>0</v>
      </c>
      <c r="BL47" s="11">
        <v>0</v>
      </c>
      <c r="BM47" s="11">
        <v>0</v>
      </c>
      <c r="BN47" s="11">
        <v>0</v>
      </c>
      <c r="BO47" s="11">
        <v>0</v>
      </c>
    </row>
    <row r="48" spans="1:67" x14ac:dyDescent="0.3">
      <c r="A48" s="11"/>
      <c r="B48" s="11"/>
      <c r="D48" s="53" t="s">
        <v>28</v>
      </c>
      <c r="E48" s="21">
        <v>8</v>
      </c>
      <c r="F48" s="21">
        <v>3</v>
      </c>
      <c r="G48" s="53" t="s">
        <v>28</v>
      </c>
      <c r="H48" s="11">
        <v>70</v>
      </c>
      <c r="I48" s="11">
        <v>10</v>
      </c>
      <c r="N48" s="11"/>
      <c r="P48" s="11"/>
      <c r="Q48" s="11"/>
      <c r="R48" s="11"/>
      <c r="S48" s="11"/>
      <c r="Y48" s="11" t="s">
        <v>101</v>
      </c>
      <c r="Z48" s="11" t="s">
        <v>89</v>
      </c>
      <c r="AA48" s="71">
        <v>100</v>
      </c>
      <c r="AB48" s="71">
        <v>10</v>
      </c>
      <c r="AC48" s="71">
        <f t="shared" ref="AC48" si="15">(AA48*1200)/60</f>
        <v>2000</v>
      </c>
      <c r="AD48" s="72">
        <f t="shared" ref="AD48" si="16">AA48+AC48</f>
        <v>2100</v>
      </c>
      <c r="AF48" t="s">
        <v>105</v>
      </c>
      <c r="AG48" s="11" t="s">
        <v>84</v>
      </c>
      <c r="AH48" s="67">
        <v>10</v>
      </c>
      <c r="AI48" s="68">
        <v>4</v>
      </c>
      <c r="AJ48" s="80">
        <f t="shared" ref="AJ48:AJ52" si="17">(AH48*1200)/60</f>
        <v>200</v>
      </c>
      <c r="AK48" s="81">
        <f t="shared" ref="AK48:AK52" si="18">AH48+AJ48</f>
        <v>210</v>
      </c>
      <c r="AS48" t="s">
        <v>185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1</v>
      </c>
      <c r="BB48" s="11">
        <v>0</v>
      </c>
      <c r="BE48" s="11"/>
      <c r="BF48" s="11" t="s">
        <v>184</v>
      </c>
      <c r="BG48" s="11">
        <v>0</v>
      </c>
      <c r="BH48" s="11">
        <v>0</v>
      </c>
      <c r="BI48" s="11">
        <v>0</v>
      </c>
      <c r="BJ48" s="11">
        <v>1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</row>
    <row r="49" spans="1:67" x14ac:dyDescent="0.3">
      <c r="B49" s="11" t="s">
        <v>43</v>
      </c>
      <c r="C49" s="11">
        <f>E50+D51+C46</f>
        <v>2013.666666666667</v>
      </c>
      <c r="D49" s="11"/>
      <c r="E49" s="11">
        <f>AVERAGE(E46:E48)</f>
        <v>6</v>
      </c>
      <c r="F49" s="11">
        <f>AVERAGE(F46:F48)</f>
        <v>4</v>
      </c>
      <c r="H49" s="11">
        <f>AVERAGE(H46:H48)</f>
        <v>58.333333333333336</v>
      </c>
      <c r="I49" s="11">
        <f>AVERAGE(I46:I48)</f>
        <v>10</v>
      </c>
      <c r="K49" s="11">
        <f>AVERAGE(K46:K48)</f>
        <v>35</v>
      </c>
      <c r="L49" s="11">
        <f>AVERAGE(L46:L48)</f>
        <v>5</v>
      </c>
      <c r="N49" s="11"/>
      <c r="P49" s="11"/>
      <c r="Q49" s="11"/>
      <c r="R49" s="11"/>
      <c r="AG49" s="11" t="s">
        <v>86</v>
      </c>
      <c r="AH49" s="67">
        <v>10</v>
      </c>
      <c r="AI49" s="68">
        <v>3</v>
      </c>
      <c r="AJ49" s="80">
        <f t="shared" si="17"/>
        <v>200</v>
      </c>
      <c r="AK49" s="81">
        <f t="shared" si="18"/>
        <v>210</v>
      </c>
      <c r="AS49" t="s">
        <v>186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1</v>
      </c>
      <c r="AZ49" s="11">
        <v>0</v>
      </c>
      <c r="BA49" s="11">
        <v>0</v>
      </c>
      <c r="BB49" s="11">
        <v>0</v>
      </c>
      <c r="BE49" s="11"/>
      <c r="BF49" s="11" t="s">
        <v>185</v>
      </c>
      <c r="BG49" s="11">
        <v>0</v>
      </c>
      <c r="BH49" s="11">
        <v>0</v>
      </c>
      <c r="BI49" s="11">
        <v>0</v>
      </c>
      <c r="BJ49" s="11">
        <v>0</v>
      </c>
      <c r="BK49" s="11">
        <v>0</v>
      </c>
      <c r="BL49" s="11">
        <v>0</v>
      </c>
      <c r="BM49" s="11">
        <v>0</v>
      </c>
      <c r="BN49" s="11">
        <v>1</v>
      </c>
      <c r="BO49" s="11">
        <v>0</v>
      </c>
    </row>
    <row r="50" spans="1:67" x14ac:dyDescent="0.3">
      <c r="B50" s="11"/>
      <c r="C50" s="11" t="s">
        <v>40</v>
      </c>
      <c r="D50" s="11">
        <f>SUM(E49,H49,K49,N49,Q49)</f>
        <v>99.333333333333343</v>
      </c>
      <c r="E50" s="11">
        <f>D50*B$1/60</f>
        <v>1986.666666666667</v>
      </c>
      <c r="N50" s="11"/>
      <c r="P50" s="11"/>
      <c r="Q50" s="11"/>
      <c r="R50" s="11"/>
      <c r="Z50" s="11" t="s">
        <v>60</v>
      </c>
      <c r="AA50" s="73">
        <v>5</v>
      </c>
      <c r="AB50" s="73">
        <v>3</v>
      </c>
      <c r="AC50" s="71">
        <f t="shared" ref="AC50:AC51" si="19">(AA50*1200)/60</f>
        <v>100</v>
      </c>
      <c r="AD50" s="72">
        <f t="shared" ref="AD50:AD51" si="20">AA50+AC50</f>
        <v>105</v>
      </c>
      <c r="AR50" t="s">
        <v>188</v>
      </c>
      <c r="AS50" t="s">
        <v>189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1</v>
      </c>
      <c r="BA50" s="11">
        <v>0</v>
      </c>
      <c r="BB50" s="11">
        <v>0</v>
      </c>
      <c r="BE50" s="11"/>
      <c r="BF50" s="11" t="s">
        <v>186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1</v>
      </c>
      <c r="BM50" s="11">
        <v>0</v>
      </c>
      <c r="BN50" s="11">
        <v>0</v>
      </c>
      <c r="BO50" s="11">
        <v>0</v>
      </c>
    </row>
    <row r="51" spans="1:67" ht="15" thickBot="1" x14ac:dyDescent="0.35">
      <c r="B51" s="11"/>
      <c r="C51" s="11" t="s">
        <v>41</v>
      </c>
      <c r="D51" s="11">
        <f>SUM(F49,I49,L49,O49,R49)</f>
        <v>19</v>
      </c>
      <c r="N51" s="11"/>
      <c r="P51" s="11"/>
      <c r="Q51" s="11"/>
      <c r="R51" s="11"/>
      <c r="Z51" s="71" t="s">
        <v>61</v>
      </c>
      <c r="AA51" s="71">
        <v>13</v>
      </c>
      <c r="AB51" s="71">
        <v>5</v>
      </c>
      <c r="AC51" s="71">
        <f t="shared" si="19"/>
        <v>260</v>
      </c>
      <c r="AD51" s="72">
        <f t="shared" si="20"/>
        <v>273</v>
      </c>
      <c r="AG51" s="11" t="s">
        <v>67</v>
      </c>
      <c r="AH51" s="69">
        <v>4</v>
      </c>
      <c r="AI51" s="69">
        <v>3</v>
      </c>
      <c r="AJ51" s="80">
        <f t="shared" si="17"/>
        <v>80</v>
      </c>
      <c r="AK51" s="81">
        <f t="shared" si="18"/>
        <v>84</v>
      </c>
      <c r="AS51" t="s">
        <v>190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1</v>
      </c>
      <c r="BE51" s="11" t="s">
        <v>188</v>
      </c>
      <c r="BF51" s="11" t="s">
        <v>189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>
        <v>0</v>
      </c>
      <c r="BM51" s="11">
        <v>1</v>
      </c>
      <c r="BN51" s="11">
        <v>0</v>
      </c>
      <c r="BO51" s="11">
        <v>0</v>
      </c>
    </row>
    <row r="52" spans="1:67" ht="15.6" thickTop="1" thickBot="1" x14ac:dyDescent="0.35">
      <c r="A52" s="56" t="s">
        <v>0</v>
      </c>
      <c r="B52" s="56"/>
      <c r="C52" s="57" t="s">
        <v>31</v>
      </c>
      <c r="D52" s="58" t="s">
        <v>24</v>
      </c>
      <c r="E52" s="59" t="s">
        <v>1</v>
      </c>
      <c r="F52" s="60" t="s">
        <v>22</v>
      </c>
      <c r="G52" s="58" t="s">
        <v>23</v>
      </c>
      <c r="H52" s="59" t="s">
        <v>1</v>
      </c>
      <c r="I52" s="60" t="s">
        <v>22</v>
      </c>
      <c r="J52" s="58" t="s">
        <v>25</v>
      </c>
      <c r="K52" s="58" t="s">
        <v>1</v>
      </c>
      <c r="L52" s="58" t="s">
        <v>22</v>
      </c>
      <c r="M52" s="58" t="s">
        <v>26</v>
      </c>
      <c r="N52" s="59" t="s">
        <v>1</v>
      </c>
      <c r="O52" s="59" t="s">
        <v>22</v>
      </c>
      <c r="P52" s="58" t="s">
        <v>32</v>
      </c>
      <c r="Q52" s="59" t="s">
        <v>1</v>
      </c>
      <c r="R52" s="59" t="s">
        <v>22</v>
      </c>
      <c r="S52" s="61" t="s">
        <v>21</v>
      </c>
      <c r="AG52" s="11" t="s">
        <v>65</v>
      </c>
      <c r="AH52" s="67">
        <v>50</v>
      </c>
      <c r="AI52" s="68">
        <v>10</v>
      </c>
      <c r="AJ52" s="80">
        <f t="shared" si="17"/>
        <v>1000</v>
      </c>
      <c r="AK52" s="81">
        <f t="shared" si="18"/>
        <v>1050</v>
      </c>
      <c r="AR52" t="s">
        <v>191</v>
      </c>
      <c r="AS52" t="s">
        <v>192</v>
      </c>
      <c r="AT52" s="11">
        <v>0</v>
      </c>
      <c r="AU52" s="11">
        <v>1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E52" s="11"/>
      <c r="BF52" s="11" t="s">
        <v>190</v>
      </c>
      <c r="BG52" s="11">
        <v>0</v>
      </c>
      <c r="BH52" s="11">
        <v>0</v>
      </c>
      <c r="BI52" s="11">
        <v>0</v>
      </c>
      <c r="BJ52" s="11">
        <v>0</v>
      </c>
      <c r="BK52" s="11">
        <v>0</v>
      </c>
      <c r="BL52" s="11">
        <v>0</v>
      </c>
      <c r="BM52" s="11">
        <v>0</v>
      </c>
      <c r="BN52" s="11">
        <v>0</v>
      </c>
      <c r="BO52" s="11">
        <v>1</v>
      </c>
    </row>
    <row r="53" spans="1:67" ht="15" thickTop="1" x14ac:dyDescent="0.3">
      <c r="A53" s="62">
        <v>8</v>
      </c>
      <c r="B53" s="62" t="s">
        <v>8</v>
      </c>
      <c r="C53" s="63"/>
      <c r="D53" s="64" t="s">
        <v>27</v>
      </c>
      <c r="E53" s="65">
        <v>17</v>
      </c>
      <c r="F53" s="66">
        <v>5</v>
      </c>
      <c r="G53" s="64" t="s">
        <v>27</v>
      </c>
      <c r="H53" s="67">
        <v>50</v>
      </c>
      <c r="I53" s="67">
        <v>10</v>
      </c>
      <c r="J53" s="67" t="s">
        <v>29</v>
      </c>
      <c r="K53" s="67">
        <v>35</v>
      </c>
      <c r="L53" s="68">
        <v>5</v>
      </c>
      <c r="M53" s="64"/>
      <c r="N53" s="67"/>
      <c r="O53" s="67"/>
      <c r="P53" s="67"/>
      <c r="Q53" s="69"/>
      <c r="R53" s="69"/>
      <c r="S53" s="70">
        <v>1</v>
      </c>
      <c r="AG53" s="72" t="s">
        <v>90</v>
      </c>
      <c r="AH53" s="82">
        <v>60</v>
      </c>
      <c r="AI53" s="69">
        <v>5</v>
      </c>
      <c r="AJ53" s="82">
        <f t="shared" ref="AJ53" si="21">(AH53*1200)/60</f>
        <v>1200</v>
      </c>
      <c r="AK53" s="81">
        <f t="shared" ref="AK53" si="22">AH53+AJ53</f>
        <v>1260</v>
      </c>
      <c r="AS53" t="s">
        <v>193</v>
      </c>
      <c r="AT53" s="11">
        <v>0</v>
      </c>
      <c r="AU53" s="11">
        <v>1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E53" s="11" t="s">
        <v>191</v>
      </c>
      <c r="BF53" s="11" t="s">
        <v>192</v>
      </c>
      <c r="BG53" s="11">
        <v>0</v>
      </c>
      <c r="BH53" s="11">
        <v>1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</row>
    <row r="54" spans="1:67" x14ac:dyDescent="0.3">
      <c r="A54" s="71"/>
      <c r="B54" s="71"/>
      <c r="C54" s="71"/>
      <c r="D54" s="71" t="s">
        <v>30</v>
      </c>
      <c r="E54" s="71">
        <v>13</v>
      </c>
      <c r="F54" s="71">
        <v>5</v>
      </c>
      <c r="G54" s="71" t="s">
        <v>30</v>
      </c>
      <c r="H54" s="71">
        <v>55</v>
      </c>
      <c r="I54" s="71">
        <v>10</v>
      </c>
      <c r="J54" s="71"/>
      <c r="K54" s="71"/>
      <c r="L54" s="71"/>
      <c r="M54" s="71"/>
      <c r="N54" s="71"/>
      <c r="O54" s="71"/>
      <c r="P54" s="71"/>
      <c r="Q54" s="71"/>
      <c r="R54" s="71"/>
      <c r="S54" s="71"/>
      <c r="AG54" s="82" t="s">
        <v>71</v>
      </c>
      <c r="AH54" s="82">
        <v>13</v>
      </c>
      <c r="AI54" s="69">
        <v>14</v>
      </c>
      <c r="AJ54" s="80">
        <f>(AH54*1200)/60</f>
        <v>260</v>
      </c>
      <c r="AK54" s="81">
        <f>AH54+AJ54</f>
        <v>273</v>
      </c>
      <c r="AS54" t="s">
        <v>194</v>
      </c>
      <c r="AT54" s="11">
        <v>0</v>
      </c>
      <c r="AU54" s="11">
        <v>1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E54" s="11"/>
      <c r="BF54" s="11" t="s">
        <v>193</v>
      </c>
      <c r="BG54" s="11">
        <v>0</v>
      </c>
      <c r="BH54" s="11">
        <v>1</v>
      </c>
      <c r="BI54" s="11">
        <v>0</v>
      </c>
      <c r="BJ54" s="11">
        <v>0</v>
      </c>
      <c r="BK54" s="11">
        <v>0</v>
      </c>
      <c r="BL54" s="11">
        <v>0</v>
      </c>
      <c r="BM54" s="11">
        <v>0</v>
      </c>
      <c r="BN54" s="11">
        <v>0</v>
      </c>
      <c r="BO54" s="11">
        <v>0</v>
      </c>
    </row>
    <row r="55" spans="1:67" x14ac:dyDescent="0.3">
      <c r="A55" s="71"/>
      <c r="B55" s="71"/>
      <c r="C55" s="71"/>
      <c r="D55" s="72" t="s">
        <v>28</v>
      </c>
      <c r="E55" s="73">
        <v>20</v>
      </c>
      <c r="F55" s="73">
        <v>4</v>
      </c>
      <c r="G55" s="72" t="s">
        <v>28</v>
      </c>
      <c r="H55" s="71">
        <v>70</v>
      </c>
      <c r="I55" s="71">
        <v>10</v>
      </c>
      <c r="J55" s="71"/>
      <c r="K55" s="71"/>
      <c r="L55" s="71"/>
      <c r="M55" s="71"/>
      <c r="N55" s="71"/>
      <c r="O55" s="71"/>
      <c r="P55" s="71"/>
      <c r="Q55" s="71"/>
      <c r="R55" s="71"/>
      <c r="S55" s="71"/>
      <c r="Y55" s="11" t="s">
        <v>102</v>
      </c>
      <c r="Z55" s="71" t="s">
        <v>85</v>
      </c>
      <c r="AA55" s="73">
        <v>45</v>
      </c>
      <c r="AB55" s="73">
        <v>8</v>
      </c>
      <c r="AC55" s="71">
        <f t="shared" ref="AC55:AC56" si="23">(AA55*1200)/60</f>
        <v>900</v>
      </c>
      <c r="AD55" s="72">
        <f t="shared" ref="AD55:AD56" si="24">AA55+AC55</f>
        <v>945</v>
      </c>
      <c r="AR55" t="s">
        <v>195</v>
      </c>
      <c r="AS55" t="s">
        <v>196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1</v>
      </c>
      <c r="BE55" s="11"/>
      <c r="BF55" s="11" t="s">
        <v>194</v>
      </c>
      <c r="BG55" s="11">
        <v>0</v>
      </c>
      <c r="BH55" s="11">
        <v>1</v>
      </c>
      <c r="BI55" s="11">
        <v>0</v>
      </c>
      <c r="BJ55" s="11">
        <v>0</v>
      </c>
      <c r="BK55" s="11">
        <v>0</v>
      </c>
      <c r="BL55" s="11">
        <v>0</v>
      </c>
      <c r="BM55" s="11">
        <v>0</v>
      </c>
      <c r="BN55" s="11">
        <v>0</v>
      </c>
      <c r="BO55" s="11">
        <v>0</v>
      </c>
    </row>
    <row r="56" spans="1:67" s="11" customFormat="1" x14ac:dyDescent="0.3">
      <c r="A56" s="71"/>
      <c r="B56" s="71" t="s">
        <v>43</v>
      </c>
      <c r="C56" s="71">
        <f>E57+D58+C53</f>
        <v>2219.6666666666665</v>
      </c>
      <c r="D56" s="71"/>
      <c r="E56" s="71">
        <f>AVERAGE(E53:E55)</f>
        <v>16.666666666666668</v>
      </c>
      <c r="F56" s="71">
        <f>AVERAGE(F53:F55)</f>
        <v>4.666666666666667</v>
      </c>
      <c r="G56" s="71"/>
      <c r="H56" s="71">
        <f>AVERAGE(H53:H55)</f>
        <v>58.333333333333336</v>
      </c>
      <c r="I56" s="71">
        <f>AVERAGE(I53:I55)</f>
        <v>10</v>
      </c>
      <c r="J56" s="71"/>
      <c r="K56" s="71">
        <f>AVERAGE(K53:K55)</f>
        <v>35</v>
      </c>
      <c r="L56" s="71">
        <f>AVERAGE(L53:L55)</f>
        <v>5</v>
      </c>
      <c r="M56" s="71"/>
      <c r="N56" s="71"/>
      <c r="O56" s="71"/>
      <c r="P56" s="71"/>
      <c r="Q56" s="71"/>
      <c r="R56" s="71"/>
      <c r="S56" s="71"/>
      <c r="Z56" s="71" t="s">
        <v>87</v>
      </c>
      <c r="AA56" s="71">
        <v>7</v>
      </c>
      <c r="AB56" s="71">
        <v>3</v>
      </c>
      <c r="AC56" s="71">
        <f t="shared" si="23"/>
        <v>140</v>
      </c>
      <c r="AD56" s="72">
        <f t="shared" si="24"/>
        <v>147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E56" s="11" t="s">
        <v>195</v>
      </c>
      <c r="BF56" s="11" t="s">
        <v>196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1</v>
      </c>
    </row>
    <row r="57" spans="1:67" s="11" customFormat="1" x14ac:dyDescent="0.3">
      <c r="A57" s="71"/>
      <c r="B57" s="71"/>
      <c r="C57" s="71" t="s">
        <v>40</v>
      </c>
      <c r="D57" s="71">
        <f>SUM(E56,H56,K56,N56,Q56)</f>
        <v>110</v>
      </c>
      <c r="E57" s="71">
        <f>D57*B$1/60</f>
        <v>2200</v>
      </c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Z57" s="11" t="s">
        <v>73</v>
      </c>
      <c r="AA57" s="11">
        <v>70</v>
      </c>
      <c r="AB57" s="11">
        <v>10</v>
      </c>
      <c r="AC57" s="71">
        <f t="shared" ref="AC57" si="25">(AA57*1200)/60</f>
        <v>1400</v>
      </c>
      <c r="AD57" s="53">
        <f t="shared" ref="AD57:AD59" si="26">AA57+AC57</f>
        <v>1470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</row>
    <row r="58" spans="1:67" ht="15" thickBot="1" x14ac:dyDescent="0.35">
      <c r="B58" s="11"/>
      <c r="C58" s="11" t="s">
        <v>41</v>
      </c>
      <c r="D58" s="11">
        <f>SUM(F56,I56,L56,O56,R56)</f>
        <v>19.666666666666668</v>
      </c>
      <c r="N58" s="11"/>
      <c r="P58" s="11"/>
      <c r="Q58" s="11"/>
      <c r="R58" s="11"/>
      <c r="Z58" s="11" t="s">
        <v>62</v>
      </c>
      <c r="AA58" s="71">
        <v>15</v>
      </c>
      <c r="AB58" s="71">
        <v>5</v>
      </c>
      <c r="AC58" s="71">
        <f t="shared" ref="AC58:AC59" si="27">(AA58*1200)/60</f>
        <v>300</v>
      </c>
      <c r="AD58" s="72">
        <f t="shared" si="26"/>
        <v>315</v>
      </c>
      <c r="AF58" t="s">
        <v>106</v>
      </c>
      <c r="AG58" s="11" t="s">
        <v>82</v>
      </c>
      <c r="AH58" s="67">
        <v>10</v>
      </c>
      <c r="AI58" s="68">
        <v>2</v>
      </c>
      <c r="AJ58" s="80">
        <f t="shared" ref="AJ58:AJ60" si="28">(AH58*1200)/60</f>
        <v>200</v>
      </c>
      <c r="AK58" s="81">
        <f t="shared" ref="AK58:AK60" si="29">AH58+AJ58</f>
        <v>210</v>
      </c>
      <c r="AT58" s="11">
        <v>0</v>
      </c>
      <c r="AU58" s="11">
        <v>0</v>
      </c>
      <c r="AV58" s="11">
        <v>0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  <c r="BB58" s="11">
        <v>0</v>
      </c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</row>
    <row r="59" spans="1:67" ht="15.6" thickTop="1" thickBot="1" x14ac:dyDescent="0.35">
      <c r="A59" s="1" t="s">
        <v>0</v>
      </c>
      <c r="B59" s="1"/>
      <c r="C59" s="25" t="s">
        <v>31</v>
      </c>
      <c r="D59" s="13" t="s">
        <v>24</v>
      </c>
      <c r="E59" s="14" t="s">
        <v>1</v>
      </c>
      <c r="F59" s="23" t="s">
        <v>22</v>
      </c>
      <c r="G59" s="13" t="s">
        <v>23</v>
      </c>
      <c r="H59" s="14" t="s">
        <v>1</v>
      </c>
      <c r="I59" s="23" t="s">
        <v>22</v>
      </c>
      <c r="J59" s="13" t="s">
        <v>25</v>
      </c>
      <c r="K59" s="13" t="s">
        <v>1</v>
      </c>
      <c r="L59" s="13" t="s">
        <v>22</v>
      </c>
      <c r="M59" s="13" t="s">
        <v>26</v>
      </c>
      <c r="N59" s="14" t="s">
        <v>1</v>
      </c>
      <c r="O59" s="14" t="s">
        <v>22</v>
      </c>
      <c r="P59" s="13" t="s">
        <v>32</v>
      </c>
      <c r="Q59" s="14" t="s">
        <v>1</v>
      </c>
      <c r="R59" s="14" t="s">
        <v>22</v>
      </c>
      <c r="S59" s="16" t="s">
        <v>21</v>
      </c>
      <c r="Z59" s="11" t="s">
        <v>68</v>
      </c>
      <c r="AA59" s="71">
        <v>15</v>
      </c>
      <c r="AB59" s="71">
        <v>3</v>
      </c>
      <c r="AC59" s="71">
        <f t="shared" si="27"/>
        <v>300</v>
      </c>
      <c r="AD59" s="72">
        <f t="shared" si="26"/>
        <v>315</v>
      </c>
      <c r="AG59" s="71" t="s">
        <v>96</v>
      </c>
      <c r="AH59" s="67">
        <v>5</v>
      </c>
      <c r="AI59" s="68">
        <v>2</v>
      </c>
      <c r="AJ59" s="80">
        <f t="shared" si="28"/>
        <v>100</v>
      </c>
      <c r="AK59" s="81">
        <f t="shared" si="29"/>
        <v>105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</row>
    <row r="60" spans="1:67" ht="15" thickTop="1" x14ac:dyDescent="0.3">
      <c r="A60" s="19">
        <v>9</v>
      </c>
      <c r="B60" s="19" t="s">
        <v>9</v>
      </c>
      <c r="C60" s="26"/>
      <c r="D60" s="15" t="s">
        <v>27</v>
      </c>
      <c r="E60" s="22">
        <v>25</v>
      </c>
      <c r="F60" s="24">
        <v>5</v>
      </c>
      <c r="G60" s="15" t="s">
        <v>27</v>
      </c>
      <c r="H60" s="20">
        <v>35</v>
      </c>
      <c r="I60" s="20">
        <v>10</v>
      </c>
      <c r="J60" s="20"/>
      <c r="K60" s="20"/>
      <c r="L60" s="18"/>
      <c r="M60" s="15"/>
      <c r="N60" s="20"/>
      <c r="O60" s="20"/>
      <c r="P60" s="20"/>
      <c r="Q60" s="12"/>
      <c r="R60" s="12"/>
      <c r="S60" s="17">
        <v>1</v>
      </c>
      <c r="AG60" s="71" t="s">
        <v>99</v>
      </c>
      <c r="AH60" s="67">
        <v>35</v>
      </c>
      <c r="AI60" s="68">
        <v>5</v>
      </c>
      <c r="AJ60" s="80">
        <f t="shared" si="28"/>
        <v>700</v>
      </c>
      <c r="AK60" s="81">
        <f t="shared" si="29"/>
        <v>735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</row>
    <row r="61" spans="1:67" x14ac:dyDescent="0.3">
      <c r="A61" s="11"/>
      <c r="B61" s="11"/>
      <c r="D61" s="11" t="s">
        <v>30</v>
      </c>
      <c r="E61" s="11">
        <v>25</v>
      </c>
      <c r="F61" s="11">
        <v>5</v>
      </c>
      <c r="G61" s="11" t="s">
        <v>30</v>
      </c>
      <c r="H61" s="11">
        <v>30</v>
      </c>
      <c r="I61" s="11">
        <v>10</v>
      </c>
      <c r="N61" s="11"/>
      <c r="P61" s="11"/>
      <c r="Q61" s="11"/>
      <c r="R61" s="11"/>
      <c r="S61" s="11"/>
      <c r="AG61" s="11" t="s">
        <v>56</v>
      </c>
      <c r="AH61" s="67">
        <v>35</v>
      </c>
      <c r="AI61" s="67">
        <v>10</v>
      </c>
      <c r="AJ61" s="80">
        <f>(AH61*1200)/60</f>
        <v>700</v>
      </c>
      <c r="AK61" s="81">
        <f>AH61+AJ61</f>
        <v>735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0</v>
      </c>
      <c r="BA61" s="11">
        <v>0</v>
      </c>
      <c r="BB61" s="11">
        <v>0</v>
      </c>
    </row>
    <row r="62" spans="1:67" x14ac:dyDescent="0.3">
      <c r="A62" s="11"/>
      <c r="B62" s="11"/>
      <c r="D62" s="53" t="s">
        <v>28</v>
      </c>
      <c r="E62" s="21">
        <v>35</v>
      </c>
      <c r="F62" s="21">
        <v>5</v>
      </c>
      <c r="G62" s="53" t="s">
        <v>28</v>
      </c>
      <c r="H62" s="11">
        <v>50</v>
      </c>
      <c r="I62" s="11">
        <v>10</v>
      </c>
      <c r="N62" s="11"/>
      <c r="P62" s="11"/>
      <c r="Q62" s="11"/>
      <c r="R62" s="11"/>
      <c r="S62" s="11"/>
      <c r="AG62" s="11" t="s">
        <v>74</v>
      </c>
      <c r="AH62" s="20">
        <v>35</v>
      </c>
      <c r="AI62" s="18">
        <v>5</v>
      </c>
      <c r="AJ62" s="80">
        <f t="shared" ref="AJ62:AJ64" si="30">(AH62*1200)/60</f>
        <v>700</v>
      </c>
      <c r="AK62" s="76">
        <f t="shared" ref="AK62:AK64" si="31">AH62+AJ62</f>
        <v>735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</row>
    <row r="63" spans="1:67" s="11" customFormat="1" x14ac:dyDescent="0.3">
      <c r="B63" s="11" t="s">
        <v>43</v>
      </c>
      <c r="C63" s="11">
        <f>E64+D65+C60</f>
        <v>1348.3333333333333</v>
      </c>
      <c r="E63" s="11">
        <f>AVERAGE(E60:E62)</f>
        <v>28.333333333333332</v>
      </c>
      <c r="F63" s="11">
        <f>AVERAGE(F60:F62)</f>
        <v>5</v>
      </c>
      <c r="H63" s="11">
        <f>AVERAGE(H60:H62)</f>
        <v>38.333333333333336</v>
      </c>
      <c r="I63" s="11">
        <f>AVERAGE(I60:I62)</f>
        <v>10</v>
      </c>
      <c r="AG63" s="11" t="s">
        <v>79</v>
      </c>
      <c r="AH63" s="20">
        <v>3</v>
      </c>
      <c r="AI63" s="18">
        <v>3</v>
      </c>
      <c r="AJ63" s="80">
        <f t="shared" si="30"/>
        <v>60</v>
      </c>
      <c r="AK63" s="76">
        <f t="shared" si="31"/>
        <v>63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E63"/>
      <c r="BF63"/>
      <c r="BG63"/>
      <c r="BH63"/>
      <c r="BI63"/>
      <c r="BJ63"/>
      <c r="BK63"/>
      <c r="BL63"/>
      <c r="BM63"/>
      <c r="BN63"/>
      <c r="BO63"/>
    </row>
    <row r="64" spans="1:67" s="11" customFormat="1" x14ac:dyDescent="0.3">
      <c r="C64" s="11" t="s">
        <v>40</v>
      </c>
      <c r="D64" s="11">
        <f>SUM(E63,H63,K63,N63,Q63)</f>
        <v>66.666666666666671</v>
      </c>
      <c r="E64" s="11">
        <f>D64*B$1/60</f>
        <v>1333.3333333333333</v>
      </c>
      <c r="Y64" s="11" t="s">
        <v>103</v>
      </c>
      <c r="Z64" s="11" t="s">
        <v>55</v>
      </c>
      <c r="AA64" s="21">
        <v>26</v>
      </c>
      <c r="AB64" s="21">
        <v>5</v>
      </c>
      <c r="AC64" s="71">
        <f t="shared" ref="AC64:AC65" si="32">(AA64*1200)/60</f>
        <v>520</v>
      </c>
      <c r="AD64" s="53">
        <f t="shared" ref="AD64:AD65" si="33">AA64+AC64</f>
        <v>546</v>
      </c>
      <c r="AG64" s="11" t="s">
        <v>165</v>
      </c>
      <c r="AH64" s="82">
        <v>15</v>
      </c>
      <c r="AI64" s="69">
        <v>4</v>
      </c>
      <c r="AJ64" s="80">
        <f t="shared" si="30"/>
        <v>300</v>
      </c>
      <c r="AK64" s="81">
        <f t="shared" si="31"/>
        <v>315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</row>
    <row r="65" spans="1:94" s="11" customFormat="1" ht="15" thickBot="1" x14ac:dyDescent="0.35">
      <c r="C65" s="11" t="s">
        <v>41</v>
      </c>
      <c r="D65" s="11">
        <f>SUM(F63,I63,L63,O63,R63)</f>
        <v>15</v>
      </c>
      <c r="Z65" s="11" t="s">
        <v>63</v>
      </c>
      <c r="AA65" s="21">
        <v>5</v>
      </c>
      <c r="AB65" s="21">
        <v>3</v>
      </c>
      <c r="AC65" s="71">
        <f t="shared" si="32"/>
        <v>100</v>
      </c>
      <c r="AD65" s="53">
        <f t="shared" si="33"/>
        <v>105</v>
      </c>
      <c r="AG65" s="11" t="s">
        <v>92</v>
      </c>
      <c r="AH65" s="82">
        <v>8</v>
      </c>
      <c r="AI65" s="69">
        <v>2</v>
      </c>
      <c r="AJ65" s="80">
        <f>(AH65*1200)/60</f>
        <v>160</v>
      </c>
      <c r="AK65" s="81">
        <f>AH65+AJ65</f>
        <v>168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</row>
    <row r="66" spans="1:94" ht="14.25" customHeight="1" thickTop="1" thickBot="1" x14ac:dyDescent="0.35">
      <c r="A66" s="1" t="s">
        <v>0</v>
      </c>
      <c r="B66" s="1"/>
      <c r="C66" s="25" t="s">
        <v>31</v>
      </c>
      <c r="D66" s="13" t="s">
        <v>24</v>
      </c>
      <c r="E66" s="14" t="s">
        <v>1</v>
      </c>
      <c r="F66" s="23" t="s">
        <v>22</v>
      </c>
      <c r="G66" s="13" t="s">
        <v>23</v>
      </c>
      <c r="H66" s="14" t="s">
        <v>1</v>
      </c>
      <c r="I66" s="23" t="s">
        <v>22</v>
      </c>
      <c r="J66" s="13" t="s">
        <v>25</v>
      </c>
      <c r="K66" s="13" t="s">
        <v>1</v>
      </c>
      <c r="L66" s="13" t="s">
        <v>22</v>
      </c>
      <c r="M66" s="13" t="s">
        <v>26</v>
      </c>
      <c r="N66" s="14" t="s">
        <v>1</v>
      </c>
      <c r="O66" s="14" t="s">
        <v>22</v>
      </c>
      <c r="P66" s="13" t="s">
        <v>32</v>
      </c>
      <c r="Q66" s="14" t="s">
        <v>1</v>
      </c>
      <c r="R66" s="14" t="s">
        <v>22</v>
      </c>
      <c r="S66" s="16" t="s">
        <v>21</v>
      </c>
      <c r="Z66" s="11" t="s">
        <v>59</v>
      </c>
      <c r="AA66" s="11">
        <v>5</v>
      </c>
      <c r="AB66" s="11">
        <v>3</v>
      </c>
      <c r="AC66" s="71">
        <f t="shared" ref="AC66" si="34">(AA66*1200)/60</f>
        <v>100</v>
      </c>
      <c r="AD66" s="53">
        <f t="shared" ref="AD66" si="35">AA66+AC66</f>
        <v>105</v>
      </c>
      <c r="AG66" s="82" t="s">
        <v>70</v>
      </c>
      <c r="AH66" s="67">
        <v>4</v>
      </c>
      <c r="AI66" s="68">
        <v>3</v>
      </c>
      <c r="AJ66" s="80">
        <f>(AH66*1200)/60</f>
        <v>80</v>
      </c>
      <c r="AK66" s="81">
        <f>AH66+AJ66</f>
        <v>84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0</v>
      </c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</row>
    <row r="67" spans="1:94" ht="14.25" customHeight="1" thickTop="1" x14ac:dyDescent="0.3">
      <c r="A67" s="19">
        <v>10</v>
      </c>
      <c r="B67" s="19" t="s">
        <v>10</v>
      </c>
      <c r="C67" s="26">
        <v>8</v>
      </c>
      <c r="D67" s="15" t="s">
        <v>27</v>
      </c>
      <c r="E67" s="22">
        <v>5</v>
      </c>
      <c r="F67" s="24">
        <v>5</v>
      </c>
      <c r="G67" s="15" t="s">
        <v>27</v>
      </c>
      <c r="H67" s="20">
        <v>3</v>
      </c>
      <c r="I67" s="20">
        <v>3</v>
      </c>
      <c r="J67" s="20" t="s">
        <v>29</v>
      </c>
      <c r="K67" s="20">
        <v>3</v>
      </c>
      <c r="L67" s="18">
        <v>3</v>
      </c>
      <c r="M67" s="20" t="s">
        <v>29</v>
      </c>
      <c r="N67" s="20">
        <v>15</v>
      </c>
      <c r="O67" s="18">
        <v>4</v>
      </c>
      <c r="P67" s="20"/>
      <c r="Q67" s="12"/>
      <c r="R67" s="12"/>
      <c r="S67" s="17">
        <v>1</v>
      </c>
      <c r="Z67" s="11" t="s">
        <v>54</v>
      </c>
      <c r="AA67" s="71">
        <v>30</v>
      </c>
      <c r="AB67" s="71">
        <v>5</v>
      </c>
      <c r="AC67" s="71">
        <f t="shared" ref="AC67:AC70" si="36">(AA67*1200)/60</f>
        <v>600</v>
      </c>
      <c r="AD67" s="72">
        <f t="shared" ref="AD67:AD70" si="37">AA67+AC67</f>
        <v>630</v>
      </c>
      <c r="AG67" s="11" t="s">
        <v>83</v>
      </c>
      <c r="AH67" s="82">
        <v>4</v>
      </c>
      <c r="AI67" s="69">
        <v>2</v>
      </c>
      <c r="AJ67" s="80">
        <f>(AH67*1200)/60</f>
        <v>80</v>
      </c>
      <c r="AK67" s="81">
        <f>AH67+AJ67</f>
        <v>84</v>
      </c>
      <c r="AT67" s="11">
        <v>0</v>
      </c>
      <c r="AU67" s="11">
        <v>0</v>
      </c>
      <c r="AV67" s="11">
        <v>0</v>
      </c>
      <c r="AW67" s="11">
        <v>0</v>
      </c>
      <c r="AX67" s="11">
        <v>0</v>
      </c>
      <c r="AY67" s="11">
        <v>0</v>
      </c>
      <c r="AZ67" s="11">
        <v>0</v>
      </c>
      <c r="BA67" s="11">
        <v>0</v>
      </c>
      <c r="BB67" s="11">
        <v>0</v>
      </c>
    </row>
    <row r="68" spans="1:94" ht="14.25" customHeight="1" x14ac:dyDescent="0.3">
      <c r="A68" s="11"/>
      <c r="B68" s="11"/>
      <c r="D68" s="11" t="s">
        <v>30</v>
      </c>
      <c r="E68" s="11">
        <v>5</v>
      </c>
      <c r="F68" s="11">
        <v>5</v>
      </c>
      <c r="G68" s="11" t="s">
        <v>30</v>
      </c>
      <c r="H68" s="11">
        <v>3</v>
      </c>
      <c r="I68" s="11">
        <v>3</v>
      </c>
      <c r="N68" s="11"/>
      <c r="P68" s="11"/>
      <c r="Q68" s="11"/>
      <c r="R68" s="11"/>
      <c r="S68" s="11"/>
      <c r="Z68" s="11" t="s">
        <v>64</v>
      </c>
      <c r="AA68" s="11">
        <v>7</v>
      </c>
      <c r="AB68" s="11">
        <v>3</v>
      </c>
      <c r="AC68" s="71">
        <f t="shared" si="36"/>
        <v>140</v>
      </c>
      <c r="AD68" s="53">
        <f t="shared" si="37"/>
        <v>147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</row>
    <row r="69" spans="1:94" x14ac:dyDescent="0.3">
      <c r="A69" s="11"/>
      <c r="B69" s="11"/>
      <c r="D69" s="11" t="s">
        <v>28</v>
      </c>
      <c r="E69" s="21">
        <v>6</v>
      </c>
      <c r="F69" s="21">
        <v>5</v>
      </c>
      <c r="G69" s="11" t="s">
        <v>28</v>
      </c>
      <c r="H69" s="11">
        <v>3</v>
      </c>
      <c r="I69" s="11">
        <v>3</v>
      </c>
      <c r="N69" s="11"/>
      <c r="P69" s="11"/>
      <c r="Q69" s="11"/>
      <c r="R69" s="11"/>
      <c r="S69" s="11"/>
      <c r="T69" s="12"/>
      <c r="U69" s="12"/>
      <c r="V69" s="12"/>
      <c r="W69" s="12"/>
      <c r="X69" s="12"/>
      <c r="Y69" s="12"/>
      <c r="Z69" s="11" t="s">
        <v>72</v>
      </c>
      <c r="AA69" s="21">
        <v>8</v>
      </c>
      <c r="AB69" s="21">
        <v>3</v>
      </c>
      <c r="AC69" s="71">
        <f t="shared" si="36"/>
        <v>160</v>
      </c>
      <c r="AD69" s="53">
        <f t="shared" si="37"/>
        <v>168</v>
      </c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2"/>
      <c r="BD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</row>
    <row r="70" spans="1:94" x14ac:dyDescent="0.3">
      <c r="B70" s="11" t="s">
        <v>43</v>
      </c>
      <c r="C70" s="11">
        <f>E71+D72+C67</f>
        <v>549.66666666666663</v>
      </c>
      <c r="D70" s="11"/>
      <c r="E70" s="11">
        <f>AVERAGE(E67:E69)</f>
        <v>5.333333333333333</v>
      </c>
      <c r="F70" s="11">
        <f>AVERAGE(F67:F69)</f>
        <v>5</v>
      </c>
      <c r="H70" s="11">
        <f>AVERAGE(H67:H69)</f>
        <v>3</v>
      </c>
      <c r="I70" s="11">
        <f>AVERAGE(I67:I69)</f>
        <v>3</v>
      </c>
      <c r="K70" s="11">
        <f>AVERAGE(K67:K69)</f>
        <v>3</v>
      </c>
      <c r="L70" s="11">
        <f>AVERAGE(L67:L69)</f>
        <v>3</v>
      </c>
      <c r="N70" s="11">
        <f>AVERAGE(N67:N69)</f>
        <v>15</v>
      </c>
      <c r="O70" s="11">
        <f>AVERAGE(O67:O69)</f>
        <v>4</v>
      </c>
      <c r="P70" s="11"/>
      <c r="Q70" s="11"/>
      <c r="R70" s="11"/>
      <c r="Z70" s="11" t="s">
        <v>97</v>
      </c>
      <c r="AA70" s="73">
        <v>20</v>
      </c>
      <c r="AB70" s="73">
        <v>4</v>
      </c>
      <c r="AC70" s="71">
        <f t="shared" si="36"/>
        <v>400</v>
      </c>
      <c r="AD70" s="53">
        <f t="shared" si="37"/>
        <v>420</v>
      </c>
      <c r="AT70" s="11">
        <v>0</v>
      </c>
      <c r="AU70" s="11">
        <v>0</v>
      </c>
      <c r="AV70" s="11">
        <v>0</v>
      </c>
      <c r="AW70" s="11">
        <v>0</v>
      </c>
      <c r="AX70" s="11">
        <v>0</v>
      </c>
      <c r="AY70" s="11">
        <v>0</v>
      </c>
      <c r="AZ70" s="11">
        <v>0</v>
      </c>
      <c r="BA70" s="11">
        <v>0</v>
      </c>
      <c r="BB70" s="11">
        <v>0</v>
      </c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</row>
    <row r="71" spans="1:94" x14ac:dyDescent="0.3">
      <c r="B71" s="11"/>
      <c r="C71" s="11" t="s">
        <v>40</v>
      </c>
      <c r="D71" s="11">
        <f>SUM(E70,H70,K70,N70,Q70)</f>
        <v>26.333333333333332</v>
      </c>
      <c r="E71" s="11">
        <f>D71*B$1/60</f>
        <v>526.66666666666663</v>
      </c>
      <c r="N71" s="11"/>
      <c r="P71" s="11"/>
      <c r="Q71" s="11"/>
      <c r="R71" s="11"/>
      <c r="AT71" s="11">
        <v>0</v>
      </c>
      <c r="AU71" s="11">
        <v>0</v>
      </c>
      <c r="AV71" s="11">
        <v>0</v>
      </c>
      <c r="AW71" s="11">
        <v>0</v>
      </c>
      <c r="AX71" s="11">
        <v>0</v>
      </c>
      <c r="AY71" s="11">
        <v>0</v>
      </c>
      <c r="AZ71" s="11">
        <v>0</v>
      </c>
      <c r="BA71" s="11">
        <v>0</v>
      </c>
      <c r="BB71" s="11">
        <v>0</v>
      </c>
    </row>
    <row r="72" spans="1:94" s="11" customFormat="1" ht="15" thickBot="1" x14ac:dyDescent="0.35">
      <c r="C72" s="11" t="s">
        <v>41</v>
      </c>
      <c r="D72" s="11">
        <f>SUM(F70,I70,L70,O70,R70)</f>
        <v>15</v>
      </c>
      <c r="Z72" s="11" t="s">
        <v>187</v>
      </c>
      <c r="AA72" s="11">
        <v>25</v>
      </c>
      <c r="AB72" s="11">
        <v>5</v>
      </c>
      <c r="AC72" s="71">
        <f t="shared" ref="AC72" si="38">(AA72*1200)/60</f>
        <v>500</v>
      </c>
      <c r="AD72" s="53">
        <f t="shared" ref="AD72" si="39">AA72+AC72</f>
        <v>525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0</v>
      </c>
      <c r="BE72"/>
      <c r="BF72"/>
      <c r="BG72"/>
      <c r="BH72"/>
      <c r="BI72"/>
      <c r="BJ72"/>
      <c r="BK72"/>
      <c r="BL72"/>
      <c r="BM72"/>
      <c r="BN72"/>
      <c r="BO72"/>
    </row>
    <row r="73" spans="1:94" ht="15.6" thickTop="1" thickBot="1" x14ac:dyDescent="0.35">
      <c r="A73" s="1" t="s">
        <v>0</v>
      </c>
      <c r="B73" s="1"/>
      <c r="C73" s="25" t="s">
        <v>31</v>
      </c>
      <c r="D73" s="13" t="s">
        <v>24</v>
      </c>
      <c r="E73" s="14" t="s">
        <v>1</v>
      </c>
      <c r="F73" s="23" t="s">
        <v>22</v>
      </c>
      <c r="G73" s="13" t="s">
        <v>23</v>
      </c>
      <c r="H73" s="14" t="s">
        <v>1</v>
      </c>
      <c r="I73" s="23" t="s">
        <v>22</v>
      </c>
      <c r="J73" s="13"/>
      <c r="K73" s="13"/>
      <c r="L73" s="13"/>
      <c r="M73" s="13"/>
      <c r="N73" s="14"/>
      <c r="O73" s="14"/>
      <c r="P73" s="13"/>
      <c r="Q73" s="14" t="s">
        <v>1</v>
      </c>
      <c r="R73" s="14" t="s">
        <v>22</v>
      </c>
      <c r="S73" s="16" t="s">
        <v>21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</row>
    <row r="74" spans="1:94" ht="15" thickTop="1" x14ac:dyDescent="0.3">
      <c r="A74" s="19">
        <v>11</v>
      </c>
      <c r="B74" s="19" t="s">
        <v>11</v>
      </c>
      <c r="C74" s="19"/>
      <c r="D74" s="15" t="s">
        <v>27</v>
      </c>
      <c r="E74" s="22">
        <v>10</v>
      </c>
      <c r="F74" s="24">
        <v>3</v>
      </c>
      <c r="G74" s="15" t="s">
        <v>27</v>
      </c>
      <c r="H74" s="20">
        <v>3</v>
      </c>
      <c r="I74" s="20">
        <v>3</v>
      </c>
      <c r="J74" s="20"/>
      <c r="K74" s="20"/>
      <c r="L74" s="18"/>
      <c r="M74" s="20"/>
      <c r="N74" s="20"/>
      <c r="O74" s="18"/>
      <c r="P74" s="20"/>
      <c r="Q74" s="12"/>
      <c r="R74" s="12"/>
      <c r="S74" s="17">
        <v>1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</row>
    <row r="75" spans="1:94" x14ac:dyDescent="0.3">
      <c r="A75" s="11"/>
      <c r="B75" s="11"/>
      <c r="D75" s="53" t="s">
        <v>30</v>
      </c>
      <c r="E75" s="11">
        <v>12</v>
      </c>
      <c r="F75" s="11">
        <v>4</v>
      </c>
      <c r="G75" s="53" t="s">
        <v>30</v>
      </c>
      <c r="H75" s="11">
        <v>3</v>
      </c>
      <c r="I75" s="11">
        <v>3</v>
      </c>
      <c r="N75" s="11"/>
      <c r="P75" s="11"/>
      <c r="Q75" s="11"/>
      <c r="R75" s="11"/>
      <c r="S75" s="11"/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0</v>
      </c>
      <c r="BB75" s="11">
        <v>0</v>
      </c>
    </row>
    <row r="76" spans="1:94" x14ac:dyDescent="0.3">
      <c r="A76" s="11"/>
      <c r="B76" s="11"/>
      <c r="D76" s="11" t="s">
        <v>28</v>
      </c>
      <c r="E76" s="21">
        <v>15</v>
      </c>
      <c r="F76" s="21">
        <v>3</v>
      </c>
      <c r="G76" s="11" t="s">
        <v>28</v>
      </c>
      <c r="H76" s="11">
        <v>3</v>
      </c>
      <c r="I76" s="11">
        <v>3</v>
      </c>
      <c r="N76" s="11"/>
      <c r="P76" s="11"/>
      <c r="Q76" s="11"/>
      <c r="R76" s="11"/>
      <c r="S76" s="11"/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0</v>
      </c>
      <c r="AZ76" s="11">
        <v>0</v>
      </c>
      <c r="BA76" s="11">
        <v>0</v>
      </c>
      <c r="BB76" s="11">
        <v>0</v>
      </c>
    </row>
    <row r="77" spans="1:94" s="11" customFormat="1" x14ac:dyDescent="0.3">
      <c r="B77" s="11" t="s">
        <v>43</v>
      </c>
      <c r="C77" s="11">
        <f>E78+D79+C74</f>
        <v>313</v>
      </c>
      <c r="E77" s="11">
        <f>AVERAGE(E74:E76)</f>
        <v>12.333333333333334</v>
      </c>
      <c r="F77" s="11">
        <f>AVERAGE(F74:F76)</f>
        <v>3.3333333333333335</v>
      </c>
      <c r="H77" s="11">
        <f>AVERAGE(H74:H76)</f>
        <v>3</v>
      </c>
      <c r="I77" s="11">
        <f>AVERAGE(I74:I76)</f>
        <v>3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E77"/>
      <c r="BF77"/>
      <c r="BG77"/>
      <c r="BH77"/>
      <c r="BI77"/>
      <c r="BJ77"/>
      <c r="BK77"/>
      <c r="BL77"/>
      <c r="BM77"/>
      <c r="BN77"/>
      <c r="BO77"/>
    </row>
    <row r="78" spans="1:94" s="3" customFormat="1" x14ac:dyDescent="0.3">
      <c r="B78" s="11"/>
      <c r="C78" s="11" t="s">
        <v>40</v>
      </c>
      <c r="D78" s="11">
        <f>SUM(E77,H77,K77,N77,Q77)</f>
        <v>15.333333333333334</v>
      </c>
      <c r="E78" s="11">
        <f>D78*B$1/60</f>
        <v>306.66666666666669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W78" s="11"/>
      <c r="X78" s="11"/>
      <c r="Y78" s="11"/>
      <c r="AC78" s="11"/>
      <c r="AD78" s="11"/>
      <c r="AE78" s="11"/>
      <c r="AI78" s="11"/>
      <c r="AJ78" s="11"/>
      <c r="AO78" s="11"/>
      <c r="AT78" s="11">
        <v>0</v>
      </c>
      <c r="AU78" s="11">
        <v>0</v>
      </c>
      <c r="AV78" s="11">
        <v>0</v>
      </c>
      <c r="AW78" s="11">
        <v>0</v>
      </c>
      <c r="AX78" s="11">
        <v>0</v>
      </c>
      <c r="AY78" s="11">
        <v>0</v>
      </c>
      <c r="AZ78" s="11">
        <v>0</v>
      </c>
      <c r="BA78" s="11">
        <v>0</v>
      </c>
      <c r="BB78" s="11">
        <v>0</v>
      </c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</row>
    <row r="79" spans="1:94" s="11" customFormat="1" ht="15" thickBot="1" x14ac:dyDescent="0.35">
      <c r="C79" s="11" t="s">
        <v>41</v>
      </c>
      <c r="D79" s="11">
        <f>SUM(F77,I77,L77,O77,R77)</f>
        <v>6.3333333333333339</v>
      </c>
      <c r="AT79" s="11">
        <v>0</v>
      </c>
      <c r="AU79" s="11">
        <v>0</v>
      </c>
      <c r="AV79" s="11">
        <v>0</v>
      </c>
      <c r="AW79" s="11">
        <v>0</v>
      </c>
      <c r="AX79" s="11">
        <v>0</v>
      </c>
      <c r="AY79" s="11">
        <v>0</v>
      </c>
      <c r="AZ79" s="11">
        <v>0</v>
      </c>
      <c r="BA79" s="11">
        <v>0</v>
      </c>
      <c r="BB79" s="11">
        <v>0</v>
      </c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</row>
    <row r="80" spans="1:94" s="4" customFormat="1" ht="15.6" thickTop="1" thickBot="1" x14ac:dyDescent="0.35">
      <c r="A80" s="1" t="s">
        <v>0</v>
      </c>
      <c r="B80" s="1"/>
      <c r="C80" s="25" t="s">
        <v>31</v>
      </c>
      <c r="D80" s="13" t="s">
        <v>24</v>
      </c>
      <c r="E80" s="14" t="s">
        <v>1</v>
      </c>
      <c r="F80" s="23" t="s">
        <v>22</v>
      </c>
      <c r="G80" s="13" t="s">
        <v>23</v>
      </c>
      <c r="H80" s="14" t="s">
        <v>1</v>
      </c>
      <c r="I80" s="23" t="s">
        <v>22</v>
      </c>
      <c r="J80" s="13"/>
      <c r="K80" s="13"/>
      <c r="L80" s="13"/>
      <c r="M80" s="13"/>
      <c r="N80" s="14"/>
      <c r="O80" s="14"/>
      <c r="P80" s="13"/>
      <c r="Q80" s="14" t="s">
        <v>1</v>
      </c>
      <c r="R80" s="14" t="s">
        <v>22</v>
      </c>
      <c r="S80" s="16" t="s">
        <v>21</v>
      </c>
      <c r="W80" s="11"/>
      <c r="X80" s="11"/>
      <c r="Y80" s="11"/>
      <c r="AC80" s="11"/>
      <c r="AD80" s="11"/>
      <c r="AE80" s="11"/>
      <c r="AI80" s="11"/>
      <c r="AJ80" s="11"/>
      <c r="AO80" s="11"/>
      <c r="AT80" s="11">
        <v>0</v>
      </c>
      <c r="AU80" s="11">
        <v>0</v>
      </c>
      <c r="AV80" s="11">
        <v>0</v>
      </c>
      <c r="AW80" s="11">
        <v>0</v>
      </c>
      <c r="AX80" s="11">
        <v>0</v>
      </c>
      <c r="AY80" s="11">
        <v>0</v>
      </c>
      <c r="AZ80" s="11">
        <v>0</v>
      </c>
      <c r="BA80" s="11">
        <v>0</v>
      </c>
      <c r="BB80" s="11">
        <v>0</v>
      </c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</row>
    <row r="81" spans="1:67" ht="15" thickTop="1" x14ac:dyDescent="0.3">
      <c r="A81" s="19">
        <v>12</v>
      </c>
      <c r="B81" s="19" t="s">
        <v>12</v>
      </c>
      <c r="C81" s="19"/>
      <c r="D81" s="20" t="s">
        <v>29</v>
      </c>
      <c r="E81" s="20">
        <v>10</v>
      </c>
      <c r="F81" s="18">
        <v>2</v>
      </c>
      <c r="G81" s="20" t="s">
        <v>29</v>
      </c>
      <c r="H81" s="20">
        <v>4</v>
      </c>
      <c r="I81" s="18">
        <v>2</v>
      </c>
      <c r="J81" s="20"/>
      <c r="K81" s="20"/>
      <c r="L81" s="18"/>
      <c r="M81" s="20"/>
      <c r="N81" s="20"/>
      <c r="O81" s="18"/>
      <c r="P81" s="20"/>
      <c r="Q81" s="12"/>
      <c r="R81" s="12"/>
      <c r="S81" s="17">
        <v>1</v>
      </c>
      <c r="AT81" s="11">
        <v>0</v>
      </c>
      <c r="AU81" s="11">
        <v>0</v>
      </c>
      <c r="AV81" s="11">
        <v>0</v>
      </c>
      <c r="AW81" s="11">
        <v>0</v>
      </c>
      <c r="AX81" s="11">
        <v>0</v>
      </c>
      <c r="AY81" s="11">
        <v>0</v>
      </c>
      <c r="AZ81" s="11">
        <v>0</v>
      </c>
      <c r="BA81" s="11">
        <v>0</v>
      </c>
      <c r="BB81" s="11">
        <v>0</v>
      </c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</row>
    <row r="82" spans="1:67" x14ac:dyDescent="0.3">
      <c r="A82" s="11"/>
      <c r="B82" s="11"/>
      <c r="D82" s="11"/>
      <c r="N82" s="11"/>
      <c r="P82" s="11"/>
      <c r="Q82" s="11"/>
      <c r="R82" s="11"/>
      <c r="S82" s="11"/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B82" s="11">
        <v>0</v>
      </c>
    </row>
    <row r="83" spans="1:67" x14ac:dyDescent="0.3">
      <c r="A83" s="11"/>
      <c r="B83" s="11"/>
      <c r="D83" s="11"/>
      <c r="E83" s="21"/>
      <c r="F83" s="21"/>
      <c r="N83" s="11"/>
      <c r="P83" s="11"/>
      <c r="Q83" s="11"/>
      <c r="R83" s="11"/>
      <c r="S83" s="11"/>
      <c r="AT83" s="11">
        <v>0</v>
      </c>
      <c r="AU83" s="11">
        <v>0</v>
      </c>
      <c r="AV83" s="11">
        <v>0</v>
      </c>
      <c r="AW83" s="11">
        <v>0</v>
      </c>
      <c r="AX83" s="11">
        <v>0</v>
      </c>
      <c r="AY83" s="11">
        <v>0</v>
      </c>
      <c r="AZ83" s="11">
        <v>0</v>
      </c>
      <c r="BA83" s="11">
        <v>0</v>
      </c>
      <c r="BB83" s="11">
        <v>0</v>
      </c>
    </row>
    <row r="84" spans="1:67" s="11" customFormat="1" x14ac:dyDescent="0.3">
      <c r="B84" s="11" t="s">
        <v>43</v>
      </c>
      <c r="C84" s="11">
        <f>E85+D86+C81</f>
        <v>284</v>
      </c>
      <c r="E84" s="11">
        <f>AVERAGE(E81:E83)</f>
        <v>10</v>
      </c>
      <c r="F84" s="11">
        <f>AVERAGE(F81:F83)</f>
        <v>2</v>
      </c>
      <c r="H84" s="11">
        <f>AVERAGE(H81:H83)</f>
        <v>4</v>
      </c>
      <c r="I84" s="11">
        <f>AVERAGE(I81:I83)</f>
        <v>2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>
        <v>0</v>
      </c>
      <c r="BB84" s="11">
        <v>0</v>
      </c>
      <c r="BE84"/>
      <c r="BF84"/>
      <c r="BG84"/>
      <c r="BH84"/>
      <c r="BI84"/>
      <c r="BJ84"/>
      <c r="BK84"/>
      <c r="BL84"/>
      <c r="BM84"/>
      <c r="BN84"/>
      <c r="BO84"/>
    </row>
    <row r="85" spans="1:67" s="11" customFormat="1" x14ac:dyDescent="0.3">
      <c r="C85" s="11" t="s">
        <v>40</v>
      </c>
      <c r="D85" s="11">
        <f>SUM(E84,H84,K84,N84,Q84)</f>
        <v>14</v>
      </c>
      <c r="E85" s="11">
        <f>D85*B$1/60</f>
        <v>280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>
        <v>0</v>
      </c>
      <c r="BB85" s="11">
        <v>0</v>
      </c>
    </row>
    <row r="86" spans="1:67" ht="15" thickBot="1" x14ac:dyDescent="0.35">
      <c r="B86" s="11"/>
      <c r="C86" s="11" t="s">
        <v>41</v>
      </c>
      <c r="D86" s="11">
        <f>SUM(F84,I84,L84,O84,R84)</f>
        <v>4</v>
      </c>
      <c r="N86" s="11"/>
      <c r="P86" s="11"/>
      <c r="Q86" s="11"/>
      <c r="R86" s="11"/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  <c r="BB86" s="11">
        <v>0</v>
      </c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</row>
    <row r="87" spans="1:67" ht="15.6" thickTop="1" thickBot="1" x14ac:dyDescent="0.35">
      <c r="A87" s="1" t="s">
        <v>0</v>
      </c>
      <c r="B87" s="1"/>
      <c r="C87" s="25" t="s">
        <v>31</v>
      </c>
      <c r="D87" s="13" t="s">
        <v>24</v>
      </c>
      <c r="E87" s="14" t="s">
        <v>1</v>
      </c>
      <c r="F87" s="23" t="s">
        <v>22</v>
      </c>
      <c r="G87" s="13" t="s">
        <v>23</v>
      </c>
      <c r="H87" s="14" t="s">
        <v>1</v>
      </c>
      <c r="I87" s="23" t="s">
        <v>22</v>
      </c>
      <c r="J87" s="13"/>
      <c r="K87" s="13"/>
      <c r="L87" s="13"/>
      <c r="M87" s="13"/>
      <c r="N87" s="14"/>
      <c r="O87" s="14"/>
      <c r="P87" s="13"/>
      <c r="Q87" s="14" t="s">
        <v>1</v>
      </c>
      <c r="R87" s="14" t="s">
        <v>22</v>
      </c>
      <c r="S87" s="16" t="s">
        <v>21</v>
      </c>
      <c r="AT87" s="11">
        <v>0</v>
      </c>
      <c r="AU87" s="11">
        <v>0</v>
      </c>
      <c r="AV87" s="11">
        <v>0</v>
      </c>
      <c r="AW87" s="11">
        <v>0</v>
      </c>
      <c r="AX87" s="11">
        <v>0</v>
      </c>
      <c r="AY87" s="11">
        <v>0</v>
      </c>
      <c r="AZ87" s="11">
        <v>0</v>
      </c>
      <c r="BA87" s="11">
        <v>0</v>
      </c>
      <c r="BB87" s="11">
        <v>0</v>
      </c>
    </row>
    <row r="88" spans="1:67" ht="15" thickTop="1" x14ac:dyDescent="0.3">
      <c r="A88" s="19">
        <v>13</v>
      </c>
      <c r="B88" s="19" t="s">
        <v>13</v>
      </c>
      <c r="C88" s="19"/>
      <c r="D88" s="20" t="s">
        <v>29</v>
      </c>
      <c r="E88" s="20">
        <v>10</v>
      </c>
      <c r="F88" s="18">
        <v>4</v>
      </c>
      <c r="G88" s="20"/>
      <c r="H88" s="20"/>
      <c r="I88" s="18"/>
      <c r="J88" s="20"/>
      <c r="K88" s="20"/>
      <c r="L88" s="18"/>
      <c r="M88" s="20"/>
      <c r="N88" s="20"/>
      <c r="O88" s="18"/>
      <c r="P88" s="20"/>
      <c r="Q88" s="12"/>
      <c r="R88" s="12"/>
      <c r="S88" s="17">
        <v>1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</row>
    <row r="89" spans="1:67" x14ac:dyDescent="0.3">
      <c r="A89" s="11"/>
      <c r="B89" s="11"/>
      <c r="D89" s="11"/>
      <c r="N89" s="11"/>
      <c r="P89" s="11"/>
      <c r="Q89" s="11"/>
      <c r="R89" s="11"/>
      <c r="S89" s="11"/>
      <c r="AT89" s="11">
        <v>0</v>
      </c>
      <c r="AU89" s="11">
        <v>0</v>
      </c>
      <c r="AV89" s="11">
        <v>0</v>
      </c>
      <c r="AW89" s="11">
        <v>0</v>
      </c>
      <c r="AX89" s="11">
        <v>0</v>
      </c>
      <c r="AY89" s="11">
        <v>0</v>
      </c>
      <c r="AZ89" s="11">
        <v>0</v>
      </c>
      <c r="BA89" s="11">
        <v>0</v>
      </c>
      <c r="BB89" s="11">
        <v>0</v>
      </c>
    </row>
    <row r="90" spans="1:67" x14ac:dyDescent="0.3">
      <c r="A90" s="11"/>
      <c r="B90" s="11"/>
      <c r="D90" s="11"/>
      <c r="E90" s="21"/>
      <c r="F90" s="21"/>
      <c r="N90" s="11"/>
      <c r="P90" s="11"/>
      <c r="Q90" s="11"/>
      <c r="R90" s="11"/>
      <c r="S90" s="11"/>
      <c r="AT90" s="11">
        <v>0</v>
      </c>
      <c r="AU90" s="11">
        <v>0</v>
      </c>
      <c r="AV90" s="11">
        <v>0</v>
      </c>
      <c r="AW90" s="11">
        <v>0</v>
      </c>
      <c r="AX90" s="11">
        <v>0</v>
      </c>
      <c r="AY90" s="11">
        <v>0</v>
      </c>
      <c r="AZ90" s="11">
        <v>0</v>
      </c>
      <c r="BA90" s="11">
        <v>0</v>
      </c>
      <c r="BB90" s="11">
        <v>0</v>
      </c>
    </row>
    <row r="91" spans="1:67" s="11" customFormat="1" x14ac:dyDescent="0.3">
      <c r="B91" s="11" t="s">
        <v>43</v>
      </c>
      <c r="C91" s="11">
        <f>E92+D93+C88</f>
        <v>204</v>
      </c>
      <c r="E91" s="11">
        <f>AVERAGE(E88:E90)</f>
        <v>10</v>
      </c>
      <c r="F91" s="11">
        <f>AVERAGE(F88:F90)</f>
        <v>4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  <c r="BA91" s="11">
        <v>0</v>
      </c>
      <c r="BB91" s="11">
        <v>0</v>
      </c>
      <c r="BE91"/>
      <c r="BF91"/>
      <c r="BG91"/>
      <c r="BH91"/>
      <c r="BI91"/>
      <c r="BJ91"/>
      <c r="BK91"/>
      <c r="BL91"/>
      <c r="BM91"/>
      <c r="BN91"/>
      <c r="BO91"/>
    </row>
    <row r="92" spans="1:67" s="11" customFormat="1" x14ac:dyDescent="0.3">
      <c r="C92" s="11" t="s">
        <v>40</v>
      </c>
      <c r="D92" s="11">
        <f>SUM(E91,H91,K91,N91,Q91)</f>
        <v>10</v>
      </c>
      <c r="E92" s="11">
        <f>D92*B$1/60</f>
        <v>200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</row>
    <row r="93" spans="1:67" ht="15" thickBot="1" x14ac:dyDescent="0.35">
      <c r="B93" s="11"/>
      <c r="C93" s="11" t="s">
        <v>41</v>
      </c>
      <c r="D93" s="11">
        <f>SUM(F91,I91,L91,O91,R91)</f>
        <v>4</v>
      </c>
      <c r="N93" s="11"/>
      <c r="P93" s="11"/>
      <c r="Q93" s="11"/>
      <c r="R93" s="11"/>
      <c r="AT93" s="11">
        <v>0</v>
      </c>
      <c r="AU93" s="11">
        <v>0</v>
      </c>
      <c r="AV93" s="11">
        <v>0</v>
      </c>
      <c r="AW93" s="11">
        <v>0</v>
      </c>
      <c r="AX93" s="11">
        <v>0</v>
      </c>
      <c r="AY93" s="11">
        <v>0</v>
      </c>
      <c r="AZ93" s="11">
        <v>0</v>
      </c>
      <c r="BA93" s="11">
        <v>0</v>
      </c>
      <c r="BB93" s="11">
        <v>0</v>
      </c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</row>
    <row r="94" spans="1:67" ht="15.6" thickTop="1" thickBot="1" x14ac:dyDescent="0.35">
      <c r="A94" s="1" t="s">
        <v>0</v>
      </c>
      <c r="B94" s="1"/>
      <c r="C94" s="25" t="s">
        <v>31</v>
      </c>
      <c r="D94" s="13" t="s">
        <v>24</v>
      </c>
      <c r="E94" s="14" t="s">
        <v>1</v>
      </c>
      <c r="F94" s="23" t="s">
        <v>22</v>
      </c>
      <c r="G94" s="13" t="s">
        <v>23</v>
      </c>
      <c r="H94" s="14" t="s">
        <v>1</v>
      </c>
      <c r="I94" s="23" t="s">
        <v>22</v>
      </c>
      <c r="J94" s="13"/>
      <c r="K94" s="13"/>
      <c r="L94" s="13"/>
      <c r="M94" s="13"/>
      <c r="N94" s="14"/>
      <c r="O94" s="14"/>
      <c r="P94" s="13"/>
      <c r="Q94" s="14" t="s">
        <v>1</v>
      </c>
      <c r="R94" s="14" t="s">
        <v>22</v>
      </c>
      <c r="S94" s="16" t="s">
        <v>21</v>
      </c>
      <c r="AT94" s="11">
        <v>0</v>
      </c>
      <c r="AU94" s="11">
        <v>0</v>
      </c>
      <c r="AV94" s="11">
        <v>0</v>
      </c>
      <c r="AW94" s="11">
        <v>0</v>
      </c>
      <c r="AX94" s="11">
        <v>0</v>
      </c>
      <c r="AY94" s="11">
        <v>0</v>
      </c>
      <c r="AZ94" s="11">
        <v>0</v>
      </c>
      <c r="BA94" s="11">
        <v>0</v>
      </c>
      <c r="BB94" s="11">
        <v>0</v>
      </c>
    </row>
    <row r="95" spans="1:67" ht="15" thickTop="1" x14ac:dyDescent="0.3">
      <c r="A95" s="19">
        <v>14</v>
      </c>
      <c r="B95" s="7" t="s">
        <v>15</v>
      </c>
      <c r="C95" s="19"/>
      <c r="D95" s="15" t="s">
        <v>27</v>
      </c>
      <c r="E95" s="22">
        <v>35</v>
      </c>
      <c r="F95" s="24">
        <v>9</v>
      </c>
      <c r="G95" s="20" t="s">
        <v>29</v>
      </c>
      <c r="H95" s="20">
        <v>60</v>
      </c>
      <c r="I95" s="18">
        <v>5</v>
      </c>
      <c r="J95" s="20"/>
      <c r="K95" s="20"/>
      <c r="L95" s="18"/>
      <c r="M95" s="20"/>
      <c r="N95" s="20"/>
      <c r="O95" s="18"/>
      <c r="P95" s="20"/>
      <c r="Q95" s="12"/>
      <c r="R95" s="12"/>
      <c r="S95" s="17">
        <v>1</v>
      </c>
      <c r="AT95" s="11">
        <v>0</v>
      </c>
      <c r="AU95" s="11">
        <v>0</v>
      </c>
      <c r="AV95" s="11">
        <v>0</v>
      </c>
      <c r="AW95" s="11">
        <v>0</v>
      </c>
      <c r="AX95" s="11">
        <v>0</v>
      </c>
      <c r="AY95" s="11">
        <v>0</v>
      </c>
      <c r="AZ95" s="11">
        <v>0</v>
      </c>
      <c r="BA95" s="11">
        <v>0</v>
      </c>
      <c r="BB95" s="11">
        <v>0</v>
      </c>
    </row>
    <row r="96" spans="1:67" x14ac:dyDescent="0.3">
      <c r="A96" s="11"/>
      <c r="B96" s="11"/>
      <c r="D96" s="11" t="s">
        <v>30</v>
      </c>
      <c r="E96" s="11">
        <v>40</v>
      </c>
      <c r="F96" s="11">
        <v>9</v>
      </c>
      <c r="N96" s="11"/>
      <c r="P96" s="11"/>
      <c r="Q96" s="11"/>
      <c r="R96" s="11"/>
      <c r="S96" s="11"/>
      <c r="AT96" s="11">
        <v>0</v>
      </c>
      <c r="AU96" s="11">
        <v>0</v>
      </c>
      <c r="AV96" s="11">
        <v>0</v>
      </c>
      <c r="AW96" s="11">
        <v>0</v>
      </c>
      <c r="AX96" s="11">
        <v>0</v>
      </c>
      <c r="AY96" s="11">
        <v>0</v>
      </c>
      <c r="AZ96" s="11">
        <v>0</v>
      </c>
      <c r="BA96" s="11">
        <v>0</v>
      </c>
      <c r="BB96" s="11">
        <v>0</v>
      </c>
    </row>
    <row r="97" spans="1:67" x14ac:dyDescent="0.3">
      <c r="A97" s="11"/>
      <c r="B97" s="11"/>
      <c r="D97" s="53" t="s">
        <v>28</v>
      </c>
      <c r="E97" s="21">
        <v>45</v>
      </c>
      <c r="F97" s="21">
        <v>8</v>
      </c>
      <c r="N97" s="11"/>
      <c r="P97" s="11"/>
      <c r="Q97" s="11"/>
      <c r="R97" s="11"/>
      <c r="S97" s="11"/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</row>
    <row r="98" spans="1:67" x14ac:dyDescent="0.3">
      <c r="B98" s="11" t="s">
        <v>43</v>
      </c>
      <c r="C98" s="11">
        <f>E99+D100+C95</f>
        <v>2013.6666666666667</v>
      </c>
      <c r="D98" s="11"/>
      <c r="E98" s="11">
        <f>AVERAGE(E95:E97)</f>
        <v>40</v>
      </c>
      <c r="F98" s="11">
        <f>AVERAGE(F95:F97)</f>
        <v>8.6666666666666661</v>
      </c>
      <c r="H98" s="11">
        <f>AVERAGE(H95:H97)</f>
        <v>60</v>
      </c>
      <c r="I98" s="11">
        <f>AVERAGE(I95:I97)</f>
        <v>5</v>
      </c>
      <c r="N98" s="11"/>
      <c r="P98" s="11"/>
      <c r="Q98" s="11"/>
      <c r="R98" s="11"/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</row>
    <row r="99" spans="1:67" s="11" customFormat="1" x14ac:dyDescent="0.3">
      <c r="C99" s="11" t="s">
        <v>40</v>
      </c>
      <c r="D99" s="11">
        <f>SUM(E98,H98,K98,N98,Q98)</f>
        <v>100</v>
      </c>
      <c r="E99" s="11">
        <f>D99*B$1/60</f>
        <v>2000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E99"/>
      <c r="BF99"/>
      <c r="BG99"/>
      <c r="BH99"/>
      <c r="BI99"/>
      <c r="BJ99"/>
      <c r="BK99"/>
      <c r="BL99"/>
      <c r="BM99"/>
      <c r="BN99"/>
      <c r="BO99"/>
    </row>
    <row r="100" spans="1:67" s="11" customFormat="1" ht="15" thickBot="1" x14ac:dyDescent="0.35">
      <c r="C100" s="11" t="s">
        <v>41</v>
      </c>
      <c r="D100" s="11">
        <f>SUM(F98,I98,L98,O98,R98)</f>
        <v>13.666666666666666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</row>
    <row r="101" spans="1:67" ht="15.6" thickTop="1" thickBot="1" x14ac:dyDescent="0.35">
      <c r="A101" s="1" t="s">
        <v>0</v>
      </c>
      <c r="B101" s="1"/>
      <c r="C101" s="25" t="s">
        <v>31</v>
      </c>
      <c r="D101" s="13" t="s">
        <v>24</v>
      </c>
      <c r="E101" s="14" t="s">
        <v>1</v>
      </c>
      <c r="F101" s="23" t="s">
        <v>22</v>
      </c>
      <c r="G101" s="13" t="s">
        <v>23</v>
      </c>
      <c r="H101" s="14" t="s">
        <v>1</v>
      </c>
      <c r="I101" s="23" t="s">
        <v>22</v>
      </c>
      <c r="J101" s="13"/>
      <c r="K101" s="13"/>
      <c r="L101" s="13"/>
      <c r="M101" s="13"/>
      <c r="N101" s="14"/>
      <c r="O101" s="14"/>
      <c r="P101" s="13"/>
      <c r="Q101" s="14" t="s">
        <v>1</v>
      </c>
      <c r="R101" s="14" t="s">
        <v>22</v>
      </c>
      <c r="S101" s="16" t="s">
        <v>21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</row>
    <row r="102" spans="1:67" ht="15" thickTop="1" x14ac:dyDescent="0.3">
      <c r="A102" s="19">
        <v>15</v>
      </c>
      <c r="B102" s="19" t="s">
        <v>19</v>
      </c>
      <c r="C102" s="19"/>
      <c r="D102" s="20" t="s">
        <v>29</v>
      </c>
      <c r="E102" s="20">
        <v>10</v>
      </c>
      <c r="F102" s="18">
        <v>3</v>
      </c>
      <c r="G102" s="20"/>
      <c r="H102" s="20"/>
      <c r="I102" s="18"/>
      <c r="J102" s="20"/>
      <c r="K102" s="20"/>
      <c r="L102" s="18"/>
      <c r="M102" s="20"/>
      <c r="N102" s="20"/>
      <c r="O102" s="18"/>
      <c r="P102" s="20"/>
      <c r="Q102" s="12"/>
      <c r="R102" s="12"/>
      <c r="S102" s="17">
        <v>1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</row>
    <row r="103" spans="1:67" x14ac:dyDescent="0.3">
      <c r="A103" s="11"/>
      <c r="B103" s="11"/>
      <c r="D103" s="11"/>
      <c r="N103" s="11"/>
      <c r="P103" s="11"/>
      <c r="Q103" s="11"/>
      <c r="R103" s="11"/>
      <c r="S103" s="11"/>
      <c r="AT103" s="11">
        <v>0</v>
      </c>
      <c r="AU103" s="11">
        <v>0</v>
      </c>
      <c r="AV103" s="11">
        <v>0</v>
      </c>
      <c r="AW103" s="11">
        <v>0</v>
      </c>
      <c r="AX103" s="11">
        <v>0</v>
      </c>
      <c r="AY103" s="11">
        <v>0</v>
      </c>
      <c r="AZ103" s="11">
        <v>0</v>
      </c>
      <c r="BA103" s="11">
        <v>0</v>
      </c>
      <c r="BB103" s="11">
        <v>0</v>
      </c>
    </row>
    <row r="104" spans="1:67" x14ac:dyDescent="0.3">
      <c r="A104" s="11"/>
      <c r="B104" s="11"/>
      <c r="D104" s="11"/>
      <c r="E104" s="21"/>
      <c r="F104" s="21"/>
      <c r="N104" s="11"/>
      <c r="P104" s="11"/>
      <c r="Q104" s="11"/>
      <c r="R104" s="11"/>
      <c r="S104" s="11"/>
      <c r="AT104" s="11">
        <v>0</v>
      </c>
      <c r="AU104" s="11">
        <v>0</v>
      </c>
      <c r="AV104" s="11">
        <v>0</v>
      </c>
      <c r="AW104" s="11">
        <v>0</v>
      </c>
      <c r="AX104" s="11">
        <v>0</v>
      </c>
      <c r="AY104" s="11">
        <v>0</v>
      </c>
      <c r="AZ104" s="11">
        <v>0</v>
      </c>
      <c r="BA104" s="11">
        <v>0</v>
      </c>
      <c r="BB104" s="11">
        <v>0</v>
      </c>
    </row>
    <row r="105" spans="1:67" s="11" customFormat="1" x14ac:dyDescent="0.3">
      <c r="B105" s="11" t="s">
        <v>43</v>
      </c>
      <c r="C105" s="11">
        <f>E106+D107+C102</f>
        <v>203</v>
      </c>
      <c r="E105" s="11">
        <f>AVERAGE(E102:E104)</f>
        <v>10</v>
      </c>
      <c r="F105" s="11">
        <f>AVERAGE(F102:F104)</f>
        <v>3</v>
      </c>
      <c r="AT105" s="11">
        <v>0</v>
      </c>
      <c r="AU105" s="11">
        <v>0</v>
      </c>
      <c r="AV105" s="11">
        <v>0</v>
      </c>
      <c r="AW105" s="11">
        <v>0</v>
      </c>
      <c r="AX105" s="11">
        <v>0</v>
      </c>
      <c r="AY105" s="11">
        <v>0</v>
      </c>
      <c r="AZ105" s="11">
        <v>0</v>
      </c>
      <c r="BA105" s="11">
        <v>0</v>
      </c>
      <c r="BB105" s="11">
        <v>0</v>
      </c>
      <c r="BE105"/>
      <c r="BF105"/>
      <c r="BG105"/>
      <c r="BH105"/>
      <c r="BI105"/>
      <c r="BJ105"/>
      <c r="BK105"/>
      <c r="BL105"/>
      <c r="BM105"/>
      <c r="BN105"/>
      <c r="BO105"/>
    </row>
    <row r="106" spans="1:67" s="11" customFormat="1" x14ac:dyDescent="0.3">
      <c r="C106" s="11" t="s">
        <v>40</v>
      </c>
      <c r="D106" s="11">
        <f>SUM(E105,H105,K105,N105,Q105)</f>
        <v>10</v>
      </c>
      <c r="E106" s="11">
        <f>D106*B$1/60</f>
        <v>200</v>
      </c>
      <c r="AT106" s="11">
        <v>0</v>
      </c>
      <c r="AU106" s="11">
        <v>0</v>
      </c>
      <c r="AV106" s="11">
        <v>0</v>
      </c>
      <c r="AW106" s="11">
        <v>0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</row>
    <row r="107" spans="1:67" s="11" customFormat="1" ht="15" thickBot="1" x14ac:dyDescent="0.35">
      <c r="C107" s="11" t="s">
        <v>41</v>
      </c>
      <c r="D107" s="11">
        <f>SUM(F105,I105,L105,O105,R105)</f>
        <v>3</v>
      </c>
      <c r="AT107" s="11">
        <v>0</v>
      </c>
      <c r="AU107" s="11">
        <v>0</v>
      </c>
      <c r="AV107" s="11">
        <v>0</v>
      </c>
      <c r="AW107" s="11">
        <v>0</v>
      </c>
      <c r="AX107" s="11">
        <v>0</v>
      </c>
      <c r="AY107" s="11">
        <v>0</v>
      </c>
      <c r="AZ107" s="11">
        <v>0</v>
      </c>
      <c r="BA107" s="11">
        <v>0</v>
      </c>
      <c r="BB107" s="11">
        <v>0</v>
      </c>
    </row>
    <row r="108" spans="1:67" ht="15.6" thickTop="1" thickBot="1" x14ac:dyDescent="0.35">
      <c r="A108" s="1" t="s">
        <v>0</v>
      </c>
      <c r="B108" s="1"/>
      <c r="C108" s="25" t="s">
        <v>31</v>
      </c>
      <c r="D108" s="13" t="s">
        <v>24</v>
      </c>
      <c r="E108" s="14" t="s">
        <v>1</v>
      </c>
      <c r="F108" s="23" t="s">
        <v>22</v>
      </c>
      <c r="G108" s="13" t="s">
        <v>23</v>
      </c>
      <c r="H108" s="14" t="s">
        <v>1</v>
      </c>
      <c r="I108" s="23" t="s">
        <v>22</v>
      </c>
      <c r="J108" s="13"/>
      <c r="K108" s="13"/>
      <c r="L108" s="13"/>
      <c r="M108" s="13"/>
      <c r="N108" s="14"/>
      <c r="O108" s="14"/>
      <c r="P108" s="13"/>
      <c r="Q108" s="14" t="s">
        <v>1</v>
      </c>
      <c r="R108" s="14" t="s">
        <v>22</v>
      </c>
      <c r="S108" s="16" t="s">
        <v>21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0</v>
      </c>
      <c r="AZ108" s="11">
        <v>0</v>
      </c>
      <c r="BA108" s="11">
        <v>0</v>
      </c>
      <c r="BB108" s="11">
        <v>0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</row>
    <row r="109" spans="1:67" ht="15" thickTop="1" x14ac:dyDescent="0.3">
      <c r="A109" s="19">
        <v>16</v>
      </c>
      <c r="B109" s="7" t="s">
        <v>14</v>
      </c>
      <c r="C109" s="19"/>
      <c r="D109" s="15" t="s">
        <v>27</v>
      </c>
      <c r="E109" s="20">
        <v>6</v>
      </c>
      <c r="F109" s="18">
        <v>3</v>
      </c>
      <c r="G109" s="20"/>
      <c r="H109" s="20"/>
      <c r="I109" s="18"/>
      <c r="J109" s="20"/>
      <c r="K109" s="20"/>
      <c r="L109" s="18"/>
      <c r="M109" s="20"/>
      <c r="N109" s="20"/>
      <c r="O109" s="18"/>
      <c r="P109" s="20"/>
      <c r="Q109" s="12"/>
      <c r="R109" s="12"/>
      <c r="S109" s="17">
        <v>1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  <c r="BA109" s="11">
        <v>0</v>
      </c>
      <c r="BB109" s="11">
        <v>0</v>
      </c>
    </row>
    <row r="110" spans="1:67" x14ac:dyDescent="0.3">
      <c r="D110" s="11" t="s">
        <v>30</v>
      </c>
      <c r="E110" s="11">
        <v>6</v>
      </c>
      <c r="F110" s="11">
        <v>3</v>
      </c>
      <c r="AT110" s="11">
        <v>0</v>
      </c>
      <c r="AU110" s="11">
        <v>0</v>
      </c>
      <c r="AV110" s="11">
        <v>0</v>
      </c>
      <c r="AW110" s="11">
        <v>0</v>
      </c>
      <c r="AX110" s="11">
        <v>0</v>
      </c>
      <c r="AY110" s="11">
        <v>0</v>
      </c>
      <c r="AZ110" s="11">
        <v>0</v>
      </c>
      <c r="BA110" s="11">
        <v>0</v>
      </c>
      <c r="BB110" s="11">
        <v>0</v>
      </c>
    </row>
    <row r="111" spans="1:67" x14ac:dyDescent="0.3">
      <c r="D111" s="53" t="s">
        <v>28</v>
      </c>
      <c r="E111" s="11">
        <v>7</v>
      </c>
      <c r="F111" s="11">
        <v>3</v>
      </c>
      <c r="AT111" s="11">
        <v>0</v>
      </c>
      <c r="AU111" s="11">
        <v>0</v>
      </c>
      <c r="AV111" s="11">
        <v>0</v>
      </c>
      <c r="AW111" s="11">
        <v>0</v>
      </c>
      <c r="AX111" s="11">
        <v>0</v>
      </c>
      <c r="AY111" s="11">
        <v>0</v>
      </c>
      <c r="AZ111" s="11">
        <v>0</v>
      </c>
      <c r="BA111" s="11">
        <v>0</v>
      </c>
      <c r="BB111" s="11">
        <v>0</v>
      </c>
    </row>
    <row r="112" spans="1:67" s="11" customFormat="1" x14ac:dyDescent="0.3">
      <c r="B112" s="11" t="s">
        <v>43</v>
      </c>
      <c r="C112" s="11">
        <f>E113+D114+C109</f>
        <v>129.66666666666669</v>
      </c>
      <c r="E112" s="11">
        <f>AVERAGE(E109:E111)</f>
        <v>6.333333333333333</v>
      </c>
      <c r="F112" s="11">
        <f>AVERAGE(F109:F111)</f>
        <v>3</v>
      </c>
      <c r="AT112" s="11">
        <v>0</v>
      </c>
      <c r="AU112" s="11">
        <v>0</v>
      </c>
      <c r="AV112" s="11">
        <v>0</v>
      </c>
      <c r="AW112" s="11">
        <v>0</v>
      </c>
      <c r="AX112" s="11">
        <v>0</v>
      </c>
      <c r="AY112" s="11">
        <v>0</v>
      </c>
      <c r="AZ112" s="11">
        <v>0</v>
      </c>
      <c r="BA112" s="11">
        <v>0</v>
      </c>
      <c r="BB112" s="11">
        <v>0</v>
      </c>
      <c r="BE112"/>
      <c r="BF112"/>
      <c r="BG112"/>
      <c r="BH112"/>
      <c r="BI112"/>
      <c r="BJ112"/>
      <c r="BK112"/>
      <c r="BL112"/>
      <c r="BM112"/>
      <c r="BN112"/>
      <c r="BO112"/>
    </row>
    <row r="113" spans="1:67" s="11" customFormat="1" x14ac:dyDescent="0.3">
      <c r="C113" s="11" t="s">
        <v>40</v>
      </c>
      <c r="D113" s="11">
        <f>SUM(E112,H112,K112,N112,Q112)</f>
        <v>6.333333333333333</v>
      </c>
      <c r="E113" s="11">
        <f>D113*B$1/60</f>
        <v>126.66666666666667</v>
      </c>
      <c r="AT113" s="11">
        <v>0</v>
      </c>
      <c r="AU113" s="11">
        <v>0</v>
      </c>
      <c r="AV113" s="11">
        <v>0</v>
      </c>
      <c r="AW113" s="11">
        <v>0</v>
      </c>
      <c r="AX113" s="11">
        <v>0</v>
      </c>
      <c r="AY113" s="11">
        <v>0</v>
      </c>
      <c r="AZ113" s="11">
        <v>0</v>
      </c>
      <c r="BA113" s="11">
        <v>0</v>
      </c>
      <c r="BB113" s="11">
        <v>0</v>
      </c>
    </row>
    <row r="114" spans="1:67" s="11" customFormat="1" ht="15" thickBot="1" x14ac:dyDescent="0.35">
      <c r="C114" s="11" t="s">
        <v>41</v>
      </c>
      <c r="D114" s="11">
        <f>SUM(F112,I112,L112,O112,R112)</f>
        <v>3</v>
      </c>
      <c r="AT114" s="11">
        <v>0</v>
      </c>
      <c r="AU114" s="11">
        <v>0</v>
      </c>
      <c r="AV114" s="11">
        <v>0</v>
      </c>
      <c r="AW114" s="11">
        <v>0</v>
      </c>
      <c r="AX114" s="11">
        <v>0</v>
      </c>
      <c r="AY114" s="11">
        <v>0</v>
      </c>
      <c r="AZ114" s="11">
        <v>0</v>
      </c>
      <c r="BA114" s="11">
        <v>0</v>
      </c>
      <c r="BB114" s="11">
        <v>0</v>
      </c>
    </row>
    <row r="115" spans="1:67" ht="15.6" thickTop="1" thickBot="1" x14ac:dyDescent="0.35">
      <c r="A115" s="1" t="s">
        <v>0</v>
      </c>
      <c r="B115" s="1"/>
      <c r="C115" s="25" t="s">
        <v>31</v>
      </c>
      <c r="D115" s="13" t="s">
        <v>24</v>
      </c>
      <c r="E115" s="14" t="s">
        <v>1</v>
      </c>
      <c r="F115" s="23" t="s">
        <v>22</v>
      </c>
      <c r="G115" s="13" t="s">
        <v>23</v>
      </c>
      <c r="H115" s="14" t="s">
        <v>1</v>
      </c>
      <c r="I115" s="23" t="s">
        <v>22</v>
      </c>
      <c r="J115" s="13" t="s">
        <v>25</v>
      </c>
      <c r="K115" s="13" t="s">
        <v>1</v>
      </c>
      <c r="L115" s="13" t="s">
        <v>22</v>
      </c>
      <c r="M115" s="13" t="s">
        <v>26</v>
      </c>
      <c r="N115" s="14" t="s">
        <v>1</v>
      </c>
      <c r="O115" s="14" t="s">
        <v>22</v>
      </c>
      <c r="P115" s="13" t="s">
        <v>32</v>
      </c>
      <c r="Q115" s="14" t="s">
        <v>1</v>
      </c>
      <c r="R115" s="14" t="s">
        <v>22</v>
      </c>
      <c r="S115" s="16" t="s">
        <v>21</v>
      </c>
      <c r="AT115" s="11">
        <v>0</v>
      </c>
      <c r="AU115" s="11">
        <v>0</v>
      </c>
      <c r="AV115" s="11">
        <v>0</v>
      </c>
      <c r="AW115" s="11">
        <v>0</v>
      </c>
      <c r="AX115" s="11">
        <v>0</v>
      </c>
      <c r="AY115" s="11">
        <v>0</v>
      </c>
      <c r="AZ115" s="11">
        <v>0</v>
      </c>
      <c r="BA115" s="11">
        <v>0</v>
      </c>
      <c r="BB115" s="11">
        <v>0</v>
      </c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</row>
    <row r="116" spans="1:67" ht="15" thickTop="1" x14ac:dyDescent="0.3">
      <c r="A116" s="19">
        <v>17</v>
      </c>
      <c r="B116" s="7" t="s">
        <v>20</v>
      </c>
      <c r="C116" s="19"/>
      <c r="D116" s="15" t="s">
        <v>27</v>
      </c>
      <c r="E116" s="20">
        <v>5</v>
      </c>
      <c r="F116" s="18">
        <v>3</v>
      </c>
      <c r="G116" s="15" t="s">
        <v>27</v>
      </c>
      <c r="H116" s="20">
        <v>85</v>
      </c>
      <c r="I116" s="18">
        <v>10</v>
      </c>
      <c r="J116" s="20" t="s">
        <v>29</v>
      </c>
      <c r="K116" s="20">
        <v>60</v>
      </c>
      <c r="L116" s="18">
        <v>5</v>
      </c>
      <c r="M116" s="15" t="s">
        <v>27</v>
      </c>
      <c r="N116" s="20">
        <v>20</v>
      </c>
      <c r="O116" s="18">
        <v>5</v>
      </c>
      <c r="P116" s="20"/>
      <c r="Q116" s="12"/>
      <c r="R116" s="12"/>
      <c r="S116" s="17">
        <v>1</v>
      </c>
      <c r="AT116" s="11">
        <v>0</v>
      </c>
      <c r="AU116" s="11">
        <v>0</v>
      </c>
      <c r="AV116" s="11">
        <v>0</v>
      </c>
      <c r="AW116" s="11">
        <v>0</v>
      </c>
      <c r="AX116" s="11">
        <v>0</v>
      </c>
      <c r="AY116" s="11">
        <v>0</v>
      </c>
      <c r="AZ116" s="11">
        <v>0</v>
      </c>
      <c r="BA116" s="11">
        <v>0</v>
      </c>
      <c r="BB116" s="11">
        <v>0</v>
      </c>
    </row>
    <row r="117" spans="1:67" x14ac:dyDescent="0.3">
      <c r="A117" s="11"/>
      <c r="B117" s="11"/>
      <c r="D117" s="11" t="s">
        <v>30</v>
      </c>
      <c r="E117" s="11">
        <v>5</v>
      </c>
      <c r="F117" s="11">
        <v>3</v>
      </c>
      <c r="G117" s="11" t="s">
        <v>30</v>
      </c>
      <c r="H117" s="11">
        <v>80</v>
      </c>
      <c r="I117" s="11">
        <v>10</v>
      </c>
      <c r="M117" s="11" t="s">
        <v>30</v>
      </c>
      <c r="N117" s="11">
        <v>20</v>
      </c>
      <c r="O117" s="18">
        <v>5</v>
      </c>
      <c r="P117" s="11"/>
      <c r="Q117" s="11"/>
      <c r="R117" s="11"/>
      <c r="S117" s="11"/>
      <c r="AT117" s="11">
        <v>0</v>
      </c>
      <c r="AU117" s="11">
        <v>0</v>
      </c>
      <c r="AV117" s="11">
        <v>0</v>
      </c>
      <c r="AW117" s="11">
        <v>0</v>
      </c>
      <c r="AX117" s="11">
        <v>0</v>
      </c>
      <c r="AY117" s="11">
        <v>0</v>
      </c>
      <c r="AZ117" s="11">
        <v>0</v>
      </c>
      <c r="BA117" s="11">
        <v>0</v>
      </c>
      <c r="BB117" s="11">
        <v>0</v>
      </c>
    </row>
    <row r="118" spans="1:67" x14ac:dyDescent="0.3">
      <c r="A118" s="11"/>
      <c r="B118" s="11"/>
      <c r="D118" s="53" t="s">
        <v>28</v>
      </c>
      <c r="E118" s="11">
        <v>6</v>
      </c>
      <c r="F118" s="11">
        <v>3</v>
      </c>
      <c r="G118" s="53" t="s">
        <v>28</v>
      </c>
      <c r="H118" s="11">
        <v>100</v>
      </c>
      <c r="I118" s="11">
        <v>10</v>
      </c>
      <c r="M118" s="53" t="s">
        <v>28</v>
      </c>
      <c r="N118" s="11">
        <v>25</v>
      </c>
      <c r="O118" s="18">
        <v>5</v>
      </c>
      <c r="P118" s="11"/>
      <c r="Q118" s="11"/>
      <c r="R118" s="11"/>
      <c r="S118" s="11"/>
      <c r="AT118" s="11">
        <v>0</v>
      </c>
      <c r="AU118" s="11">
        <v>0</v>
      </c>
      <c r="AV118" s="11">
        <v>0</v>
      </c>
      <c r="AW118" s="11">
        <v>0</v>
      </c>
      <c r="AX118" s="11">
        <v>0</v>
      </c>
      <c r="AY118" s="11">
        <v>0</v>
      </c>
      <c r="AZ118" s="11">
        <v>0</v>
      </c>
      <c r="BA118" s="11">
        <v>0</v>
      </c>
      <c r="BB118" s="11">
        <v>0</v>
      </c>
    </row>
    <row r="119" spans="1:67" s="11" customFormat="1" x14ac:dyDescent="0.3">
      <c r="B119" s="11" t="s">
        <v>43</v>
      </c>
      <c r="C119" s="11">
        <f>E120+D121+C116</f>
        <v>3529.6666666666661</v>
      </c>
      <c r="E119" s="11">
        <f>AVERAGE(E116:E118)</f>
        <v>5.333333333333333</v>
      </c>
      <c r="F119" s="11">
        <f>AVERAGE(F116:F118)</f>
        <v>3</v>
      </c>
      <c r="H119" s="11">
        <f>AVERAGE(H116:H118)</f>
        <v>88.333333333333329</v>
      </c>
      <c r="I119" s="11">
        <f>AVERAGE(I116:I118)</f>
        <v>10</v>
      </c>
      <c r="K119" s="11">
        <f>AVERAGE(K116:K118)</f>
        <v>60</v>
      </c>
      <c r="L119" s="11">
        <f>AVERAGE(L116:L118)</f>
        <v>5</v>
      </c>
      <c r="N119" s="11">
        <f>AVERAGE(N116:N118)</f>
        <v>21.666666666666668</v>
      </c>
      <c r="O119" s="18">
        <v>5</v>
      </c>
      <c r="AT119" s="11">
        <v>0</v>
      </c>
      <c r="AU119" s="11">
        <v>0</v>
      </c>
      <c r="AV119" s="11">
        <v>0</v>
      </c>
      <c r="AW119" s="11">
        <v>0</v>
      </c>
      <c r="AX119" s="11">
        <v>0</v>
      </c>
      <c r="AY119" s="11">
        <v>0</v>
      </c>
      <c r="AZ119" s="11">
        <v>0</v>
      </c>
      <c r="BA119" s="11">
        <v>0</v>
      </c>
      <c r="BB119" s="11">
        <v>0</v>
      </c>
      <c r="BE119"/>
      <c r="BF119"/>
      <c r="BG119"/>
      <c r="BH119"/>
      <c r="BI119"/>
      <c r="BJ119"/>
      <c r="BK119"/>
      <c r="BL119"/>
      <c r="BM119"/>
      <c r="BN119"/>
      <c r="BO119"/>
    </row>
    <row r="120" spans="1:67" s="11" customFormat="1" x14ac:dyDescent="0.3">
      <c r="C120" s="11" t="s">
        <v>40</v>
      </c>
      <c r="D120" s="11">
        <f>SUM(E119,H119,K119,N119,Q119)</f>
        <v>175.33333333333331</v>
      </c>
      <c r="E120" s="11">
        <f>D120*B$1/60</f>
        <v>3506.6666666666661</v>
      </c>
      <c r="AT120" s="11">
        <v>0</v>
      </c>
      <c r="AU120" s="11">
        <v>0</v>
      </c>
      <c r="AV120" s="11">
        <v>0</v>
      </c>
      <c r="AW120" s="11">
        <v>0</v>
      </c>
      <c r="AX120" s="11">
        <v>0</v>
      </c>
      <c r="AY120" s="11">
        <v>0</v>
      </c>
      <c r="AZ120" s="11">
        <v>0</v>
      </c>
      <c r="BA120" s="11">
        <v>0</v>
      </c>
      <c r="BB120" s="11">
        <v>0</v>
      </c>
    </row>
    <row r="121" spans="1:67" ht="15" thickBot="1" x14ac:dyDescent="0.35">
      <c r="B121" s="11"/>
      <c r="C121" s="11" t="s">
        <v>41</v>
      </c>
      <c r="D121" s="11">
        <f>SUM(F119,I119,L119,O119,R119)</f>
        <v>23</v>
      </c>
      <c r="N121" s="11"/>
      <c r="P121" s="11"/>
      <c r="Q121" s="11"/>
      <c r="R121" s="11"/>
      <c r="AT121" s="11">
        <v>0</v>
      </c>
      <c r="AU121" s="11">
        <v>0</v>
      </c>
      <c r="AV121" s="11">
        <v>0</v>
      </c>
      <c r="AW121" s="11">
        <v>0</v>
      </c>
      <c r="AX121" s="11">
        <v>0</v>
      </c>
      <c r="AY121" s="11">
        <v>0</v>
      </c>
      <c r="AZ121" s="11">
        <v>0</v>
      </c>
      <c r="BA121" s="11">
        <v>0</v>
      </c>
      <c r="BB121" s="11">
        <v>0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</row>
    <row r="122" spans="1:67" ht="15.6" thickTop="1" thickBot="1" x14ac:dyDescent="0.35">
      <c r="A122" s="1" t="s">
        <v>0</v>
      </c>
      <c r="B122" s="1"/>
      <c r="C122" s="25" t="s">
        <v>31</v>
      </c>
      <c r="D122" s="13" t="s">
        <v>24</v>
      </c>
      <c r="E122" s="14" t="s">
        <v>1</v>
      </c>
      <c r="F122" s="23" t="s">
        <v>22</v>
      </c>
      <c r="G122" s="13" t="s">
        <v>23</v>
      </c>
      <c r="H122" s="14" t="s">
        <v>1</v>
      </c>
      <c r="I122" s="23" t="s">
        <v>22</v>
      </c>
      <c r="J122" s="13" t="s">
        <v>25</v>
      </c>
      <c r="K122" s="13" t="s">
        <v>1</v>
      </c>
      <c r="L122" s="13" t="s">
        <v>22</v>
      </c>
      <c r="M122" s="13" t="s">
        <v>26</v>
      </c>
      <c r="N122" s="14" t="s">
        <v>1</v>
      </c>
      <c r="O122" s="14" t="s">
        <v>22</v>
      </c>
      <c r="P122" s="13" t="s">
        <v>32</v>
      </c>
      <c r="Q122" s="14" t="s">
        <v>1</v>
      </c>
      <c r="R122" s="14" t="s">
        <v>22</v>
      </c>
      <c r="S122" s="16" t="s">
        <v>21</v>
      </c>
      <c r="AT122" s="11">
        <v>0</v>
      </c>
      <c r="AU122" s="11">
        <v>0</v>
      </c>
      <c r="AV122" s="11">
        <v>0</v>
      </c>
      <c r="AW122" s="11">
        <v>0</v>
      </c>
      <c r="AX122" s="11">
        <v>0</v>
      </c>
      <c r="AY122" s="11">
        <v>0</v>
      </c>
      <c r="AZ122" s="11">
        <v>0</v>
      </c>
      <c r="BA122" s="11">
        <v>0</v>
      </c>
      <c r="BB122" s="11">
        <v>0</v>
      </c>
    </row>
    <row r="123" spans="1:67" ht="15" thickTop="1" x14ac:dyDescent="0.3">
      <c r="A123" s="19">
        <v>18</v>
      </c>
      <c r="B123" s="7" t="s">
        <v>18</v>
      </c>
      <c r="C123" s="19"/>
      <c r="D123" s="20" t="s">
        <v>29</v>
      </c>
      <c r="E123" s="20">
        <v>50</v>
      </c>
      <c r="F123" s="18">
        <v>10</v>
      </c>
      <c r="G123" s="20" t="s">
        <v>29</v>
      </c>
      <c r="H123" s="20">
        <v>8</v>
      </c>
      <c r="I123" s="18">
        <v>2</v>
      </c>
      <c r="J123" s="20"/>
      <c r="K123" s="20"/>
      <c r="L123" s="18"/>
      <c r="M123" s="15"/>
      <c r="N123" s="20"/>
      <c r="O123" s="18"/>
      <c r="P123" s="20"/>
      <c r="Q123" s="12"/>
      <c r="R123" s="12"/>
      <c r="S123" s="17">
        <v>1</v>
      </c>
      <c r="AT123" s="11">
        <v>0</v>
      </c>
      <c r="AU123" s="11">
        <v>0</v>
      </c>
      <c r="AV123" s="11">
        <v>0</v>
      </c>
      <c r="AW123" s="11">
        <v>0</v>
      </c>
      <c r="AX123" s="11">
        <v>0</v>
      </c>
      <c r="AY123" s="11">
        <v>0</v>
      </c>
      <c r="AZ123" s="11">
        <v>0</v>
      </c>
      <c r="BA123" s="11">
        <v>0</v>
      </c>
      <c r="BB123" s="11">
        <v>0</v>
      </c>
    </row>
    <row r="124" spans="1:67" x14ac:dyDescent="0.3">
      <c r="A124" s="11"/>
      <c r="B124" s="11"/>
      <c r="D124" s="11"/>
      <c r="N124" s="11"/>
      <c r="P124" s="11"/>
      <c r="Q124" s="11"/>
      <c r="R124" s="11"/>
      <c r="S124" s="11"/>
      <c r="AT124" s="11">
        <v>0</v>
      </c>
      <c r="AU124" s="11">
        <v>0</v>
      </c>
      <c r="AV124" s="11">
        <v>0</v>
      </c>
      <c r="AW124" s="11">
        <v>0</v>
      </c>
      <c r="AX124" s="11">
        <v>0</v>
      </c>
      <c r="AY124" s="11">
        <v>0</v>
      </c>
      <c r="AZ124" s="11">
        <v>0</v>
      </c>
      <c r="BA124" s="11">
        <v>0</v>
      </c>
      <c r="BB124" s="11">
        <v>0</v>
      </c>
    </row>
    <row r="125" spans="1:67" x14ac:dyDescent="0.3">
      <c r="A125" s="11"/>
      <c r="B125" s="11"/>
      <c r="D125" s="11"/>
      <c r="N125" s="11"/>
      <c r="P125" s="11"/>
      <c r="Q125" s="11"/>
      <c r="R125" s="11"/>
      <c r="S125" s="11"/>
      <c r="AT125" s="11">
        <v>0</v>
      </c>
      <c r="AU125" s="11">
        <v>0</v>
      </c>
      <c r="AV125" s="11">
        <v>0</v>
      </c>
      <c r="AW125" s="11">
        <v>0</v>
      </c>
      <c r="AX125" s="11">
        <v>0</v>
      </c>
      <c r="AY125" s="11">
        <v>0</v>
      </c>
      <c r="AZ125" s="11">
        <v>0</v>
      </c>
      <c r="BA125" s="11">
        <v>0</v>
      </c>
      <c r="BB125" s="11">
        <v>0</v>
      </c>
    </row>
    <row r="126" spans="1:67" s="11" customFormat="1" x14ac:dyDescent="0.3">
      <c r="B126" s="11" t="s">
        <v>43</v>
      </c>
      <c r="C126" s="11">
        <f>E127+D128+C123</f>
        <v>1172</v>
      </c>
      <c r="E126" s="11">
        <f>AVERAGE(E123:E125)</f>
        <v>50</v>
      </c>
      <c r="F126" s="11">
        <f>AVERAGE(F123:F125)</f>
        <v>10</v>
      </c>
      <c r="H126" s="11">
        <f>AVERAGE(H123:H125)</f>
        <v>8</v>
      </c>
      <c r="I126" s="11">
        <f>AVERAGE(I123:I125)</f>
        <v>2</v>
      </c>
      <c r="AT126" s="11">
        <v>0</v>
      </c>
      <c r="AU126" s="11">
        <v>0</v>
      </c>
      <c r="AV126" s="11">
        <v>0</v>
      </c>
      <c r="AW126" s="11">
        <v>0</v>
      </c>
      <c r="AX126" s="11">
        <v>0</v>
      </c>
      <c r="AY126" s="11">
        <v>0</v>
      </c>
      <c r="AZ126" s="11">
        <v>0</v>
      </c>
      <c r="BA126" s="11">
        <v>0</v>
      </c>
      <c r="BB126" s="11">
        <v>0</v>
      </c>
      <c r="BE126"/>
      <c r="BF126"/>
      <c r="BG126"/>
      <c r="BH126"/>
      <c r="BI126"/>
      <c r="BJ126"/>
      <c r="BK126"/>
      <c r="BL126"/>
      <c r="BM126"/>
      <c r="BN126"/>
      <c r="BO126"/>
    </row>
    <row r="127" spans="1:67" s="11" customFormat="1" x14ac:dyDescent="0.3">
      <c r="C127" s="11" t="s">
        <v>40</v>
      </c>
      <c r="D127" s="11">
        <f>SUM(E126,H126,K126,N126,Q126)</f>
        <v>58</v>
      </c>
      <c r="E127" s="11">
        <f>D127*B$1/60</f>
        <v>1160</v>
      </c>
      <c r="AT127" s="11">
        <v>0</v>
      </c>
      <c r="AU127" s="11">
        <v>0</v>
      </c>
      <c r="AV127" s="11">
        <v>0</v>
      </c>
      <c r="AW127" s="11">
        <v>0</v>
      </c>
      <c r="AX127" s="11">
        <v>0</v>
      </c>
      <c r="AY127" s="11">
        <v>0</v>
      </c>
      <c r="AZ127" s="11">
        <v>0</v>
      </c>
      <c r="BA127" s="11">
        <v>0</v>
      </c>
      <c r="BB127" s="11">
        <v>0</v>
      </c>
    </row>
    <row r="128" spans="1:67" s="11" customFormat="1" ht="15" thickBot="1" x14ac:dyDescent="0.35">
      <c r="C128" s="11" t="s">
        <v>41</v>
      </c>
      <c r="D128" s="11">
        <f>SUM(F126,I126,L126,O126,R126)</f>
        <v>12</v>
      </c>
      <c r="AT128" s="11">
        <v>0</v>
      </c>
      <c r="AU128" s="11">
        <v>0</v>
      </c>
      <c r="AV128" s="11">
        <v>0</v>
      </c>
      <c r="AW128" s="11">
        <v>0</v>
      </c>
      <c r="AX128" s="11">
        <v>0</v>
      </c>
      <c r="AY128" s="11">
        <v>0</v>
      </c>
      <c r="AZ128" s="11">
        <v>0</v>
      </c>
      <c r="BA128" s="11">
        <v>0</v>
      </c>
      <c r="BB128" s="11">
        <v>0</v>
      </c>
    </row>
    <row r="129" spans="1:67" ht="15.6" thickTop="1" thickBot="1" x14ac:dyDescent="0.35">
      <c r="A129" s="1" t="s">
        <v>0</v>
      </c>
      <c r="B129" s="1"/>
      <c r="C129" s="25" t="s">
        <v>31</v>
      </c>
      <c r="D129" s="13" t="s">
        <v>24</v>
      </c>
      <c r="E129" s="14" t="s">
        <v>1</v>
      </c>
      <c r="F129" s="23" t="s">
        <v>22</v>
      </c>
      <c r="G129" s="13" t="s">
        <v>23</v>
      </c>
      <c r="H129" s="14" t="s">
        <v>1</v>
      </c>
      <c r="I129" s="23" t="s">
        <v>22</v>
      </c>
      <c r="J129" s="13" t="s">
        <v>25</v>
      </c>
      <c r="K129" s="13" t="s">
        <v>1</v>
      </c>
      <c r="L129" s="13" t="s">
        <v>22</v>
      </c>
      <c r="M129" s="13" t="s">
        <v>26</v>
      </c>
      <c r="N129" s="14" t="s">
        <v>1</v>
      </c>
      <c r="O129" s="14" t="s">
        <v>22</v>
      </c>
      <c r="P129" s="13" t="s">
        <v>32</v>
      </c>
      <c r="Q129" s="14" t="s">
        <v>1</v>
      </c>
      <c r="R129" s="14" t="s">
        <v>22</v>
      </c>
      <c r="S129" s="16" t="s">
        <v>21</v>
      </c>
      <c r="AT129" s="11">
        <v>0</v>
      </c>
      <c r="AU129" s="11">
        <v>0</v>
      </c>
      <c r="AV129" s="11">
        <v>0</v>
      </c>
      <c r="AW129" s="11">
        <v>0</v>
      </c>
      <c r="AX129" s="11">
        <v>0</v>
      </c>
      <c r="AY129" s="11">
        <v>0</v>
      </c>
      <c r="AZ129" s="11">
        <v>0</v>
      </c>
      <c r="BA129" s="11">
        <v>0</v>
      </c>
      <c r="BB129" s="11">
        <v>0</v>
      </c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</row>
    <row r="130" spans="1:67" ht="15" thickTop="1" x14ac:dyDescent="0.3">
      <c r="A130" s="19">
        <v>19</v>
      </c>
      <c r="B130" s="7" t="s">
        <v>16</v>
      </c>
      <c r="C130" s="19"/>
      <c r="D130" s="15" t="s">
        <v>27</v>
      </c>
      <c r="E130" s="20">
        <v>10</v>
      </c>
      <c r="F130" s="18">
        <v>3</v>
      </c>
      <c r="G130" s="15" t="s">
        <v>27</v>
      </c>
      <c r="H130" s="20">
        <v>10</v>
      </c>
      <c r="I130" s="18">
        <v>3</v>
      </c>
      <c r="J130" s="15" t="s">
        <v>27</v>
      </c>
      <c r="K130" s="20">
        <v>10</v>
      </c>
      <c r="L130" s="18">
        <v>3</v>
      </c>
      <c r="M130" s="15"/>
      <c r="N130" s="20"/>
      <c r="O130" s="18"/>
      <c r="P130" s="20"/>
      <c r="Q130" s="12"/>
      <c r="R130" s="12"/>
      <c r="S130" s="17">
        <v>1</v>
      </c>
      <c r="AT130" s="11">
        <v>0</v>
      </c>
      <c r="AU130" s="11">
        <v>0</v>
      </c>
      <c r="AV130" s="11">
        <v>0</v>
      </c>
      <c r="AW130" s="11">
        <v>0</v>
      </c>
      <c r="AX130" s="11">
        <v>0</v>
      </c>
      <c r="AY130" s="11">
        <v>0</v>
      </c>
      <c r="AZ130" s="11">
        <v>0</v>
      </c>
      <c r="BA130" s="11">
        <v>0</v>
      </c>
      <c r="BB130" s="11">
        <v>0</v>
      </c>
    </row>
    <row r="131" spans="1:67" x14ac:dyDescent="0.3">
      <c r="A131" s="11"/>
      <c r="B131" s="11"/>
      <c r="D131" s="53" t="s">
        <v>30</v>
      </c>
      <c r="E131" s="11">
        <v>10</v>
      </c>
      <c r="F131" s="11">
        <v>3</v>
      </c>
      <c r="G131" s="11" t="s">
        <v>30</v>
      </c>
      <c r="H131" s="11">
        <v>10</v>
      </c>
      <c r="I131" s="11">
        <v>3</v>
      </c>
      <c r="J131" s="11" t="s">
        <v>30</v>
      </c>
      <c r="K131" s="11">
        <v>10</v>
      </c>
      <c r="L131" s="11">
        <v>3</v>
      </c>
      <c r="N131" s="11"/>
      <c r="P131" s="11"/>
      <c r="Q131" s="11"/>
      <c r="R131" s="11"/>
      <c r="S131" s="11"/>
      <c r="AT131" s="11">
        <v>0</v>
      </c>
      <c r="AU131" s="11">
        <v>0</v>
      </c>
      <c r="AV131" s="11">
        <v>0</v>
      </c>
      <c r="AW131" s="11">
        <v>0</v>
      </c>
      <c r="AX131" s="11">
        <v>0</v>
      </c>
      <c r="AY131" s="11">
        <v>0</v>
      </c>
      <c r="AZ131" s="11">
        <v>0</v>
      </c>
      <c r="BA131" s="11">
        <v>0</v>
      </c>
      <c r="BB131" s="11">
        <v>0</v>
      </c>
    </row>
    <row r="132" spans="1:67" x14ac:dyDescent="0.3">
      <c r="A132" s="11"/>
      <c r="B132" s="11"/>
      <c r="D132" s="11" t="s">
        <v>28</v>
      </c>
      <c r="E132" s="11">
        <v>12</v>
      </c>
      <c r="F132" s="11">
        <v>3</v>
      </c>
      <c r="G132" s="11" t="s">
        <v>28</v>
      </c>
      <c r="H132" s="11">
        <v>12</v>
      </c>
      <c r="I132" s="11">
        <v>3</v>
      </c>
      <c r="J132" s="11" t="s">
        <v>28</v>
      </c>
      <c r="K132" s="11">
        <v>12</v>
      </c>
      <c r="L132" s="11">
        <v>3</v>
      </c>
      <c r="N132" s="11"/>
      <c r="P132" s="11"/>
      <c r="Q132" s="11"/>
      <c r="R132" s="11"/>
      <c r="S132" s="11"/>
      <c r="AT132" s="11">
        <v>0</v>
      </c>
      <c r="AU132" s="11">
        <v>0</v>
      </c>
      <c r="AV132" s="11">
        <v>0</v>
      </c>
      <c r="AW132" s="11">
        <v>0</v>
      </c>
      <c r="AX132" s="11">
        <v>0</v>
      </c>
      <c r="AY132" s="11">
        <v>0</v>
      </c>
      <c r="AZ132" s="11">
        <v>0</v>
      </c>
      <c r="BA132" s="11">
        <v>0</v>
      </c>
      <c r="BB132" s="11">
        <v>0</v>
      </c>
    </row>
    <row r="133" spans="1:67" s="11" customFormat="1" x14ac:dyDescent="0.3">
      <c r="B133" s="11" t="s">
        <v>43</v>
      </c>
      <c r="C133" s="11">
        <f>E134+D135+C130</f>
        <v>649</v>
      </c>
      <c r="E133" s="11">
        <f>AVERAGE(E130:E132)</f>
        <v>10.666666666666666</v>
      </c>
      <c r="F133" s="11">
        <f>AVERAGE(F130:F132)</f>
        <v>3</v>
      </c>
      <c r="H133" s="11">
        <f>AVERAGE(H130:H132)</f>
        <v>10.666666666666666</v>
      </c>
      <c r="I133" s="11">
        <f>AVERAGE(I130:I132)</f>
        <v>3</v>
      </c>
      <c r="K133" s="11">
        <f>AVERAGE(K130:K132)</f>
        <v>10.666666666666666</v>
      </c>
      <c r="L133" s="11">
        <f>AVERAGE(L130:L132)</f>
        <v>3</v>
      </c>
      <c r="AT133" s="11">
        <v>0</v>
      </c>
      <c r="AU133" s="11">
        <v>0</v>
      </c>
      <c r="AV133" s="11">
        <v>0</v>
      </c>
      <c r="AW133" s="11">
        <v>0</v>
      </c>
      <c r="AX133" s="11">
        <v>0</v>
      </c>
      <c r="AY133" s="11">
        <v>0</v>
      </c>
      <c r="AZ133" s="11">
        <v>0</v>
      </c>
      <c r="BA133" s="11">
        <v>0</v>
      </c>
      <c r="BB133" s="11">
        <v>0</v>
      </c>
      <c r="BE133"/>
      <c r="BF133"/>
      <c r="BG133"/>
      <c r="BH133"/>
      <c r="BI133"/>
      <c r="BJ133"/>
      <c r="BK133"/>
      <c r="BL133"/>
      <c r="BM133"/>
      <c r="BN133"/>
      <c r="BO133"/>
    </row>
    <row r="134" spans="1:67" s="11" customFormat="1" x14ac:dyDescent="0.3">
      <c r="C134" s="11" t="s">
        <v>40</v>
      </c>
      <c r="D134" s="11">
        <f>SUM(E133,H133,K133,N133,Q133)</f>
        <v>32</v>
      </c>
      <c r="E134" s="11">
        <f>D134*B$1/60</f>
        <v>640</v>
      </c>
      <c r="AT134" s="11">
        <v>0</v>
      </c>
      <c r="AU134" s="11">
        <v>0</v>
      </c>
      <c r="AV134" s="11">
        <v>0</v>
      </c>
      <c r="AW134" s="11">
        <v>0</v>
      </c>
      <c r="AX134" s="11">
        <v>0</v>
      </c>
      <c r="AY134" s="11">
        <v>0</v>
      </c>
      <c r="AZ134" s="11">
        <v>0</v>
      </c>
      <c r="BA134" s="11">
        <v>0</v>
      </c>
      <c r="BB134" s="11">
        <v>0</v>
      </c>
    </row>
    <row r="135" spans="1:67" ht="15" thickBot="1" x14ac:dyDescent="0.35">
      <c r="B135" s="11"/>
      <c r="C135" s="11" t="s">
        <v>41</v>
      </c>
      <c r="D135" s="11">
        <f>SUM(F133,I133,L133,O133,R133)</f>
        <v>9</v>
      </c>
      <c r="N135" s="11"/>
      <c r="P135" s="11"/>
      <c r="Q135" s="11"/>
      <c r="R135" s="11"/>
      <c r="AT135" s="11">
        <v>0</v>
      </c>
      <c r="AU135" s="11">
        <v>0</v>
      </c>
      <c r="AV135" s="11">
        <v>0</v>
      </c>
      <c r="AW135" s="11">
        <v>0</v>
      </c>
      <c r="AX135" s="11">
        <v>0</v>
      </c>
      <c r="AY135" s="11">
        <v>0</v>
      </c>
      <c r="AZ135" s="11">
        <v>0</v>
      </c>
      <c r="BA135" s="11">
        <v>0</v>
      </c>
      <c r="BB135" s="11">
        <v>0</v>
      </c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</row>
    <row r="136" spans="1:67" ht="15.6" thickTop="1" thickBot="1" x14ac:dyDescent="0.35">
      <c r="A136" s="1" t="s">
        <v>0</v>
      </c>
      <c r="B136" s="1"/>
      <c r="C136" s="25" t="s">
        <v>31</v>
      </c>
      <c r="D136" s="13" t="s">
        <v>24</v>
      </c>
      <c r="E136" s="14" t="s">
        <v>1</v>
      </c>
      <c r="F136" s="23" t="s">
        <v>22</v>
      </c>
      <c r="G136" s="13" t="s">
        <v>23</v>
      </c>
      <c r="H136" s="14" t="s">
        <v>1</v>
      </c>
      <c r="I136" s="23" t="s">
        <v>22</v>
      </c>
      <c r="J136" s="13" t="s">
        <v>25</v>
      </c>
      <c r="K136" s="13" t="s">
        <v>1</v>
      </c>
      <c r="L136" s="13" t="s">
        <v>22</v>
      </c>
      <c r="M136" s="13" t="s">
        <v>26</v>
      </c>
      <c r="N136" s="14" t="s">
        <v>1</v>
      </c>
      <c r="O136" s="14" t="s">
        <v>22</v>
      </c>
      <c r="P136" s="13" t="s">
        <v>32</v>
      </c>
      <c r="Q136" s="14" t="s">
        <v>1</v>
      </c>
      <c r="R136" s="14" t="s">
        <v>22</v>
      </c>
      <c r="S136" s="16" t="s">
        <v>21</v>
      </c>
      <c r="AT136" s="11">
        <v>0</v>
      </c>
      <c r="AU136" s="11">
        <v>0</v>
      </c>
      <c r="AV136" s="11">
        <v>0</v>
      </c>
      <c r="AW136" s="11">
        <v>0</v>
      </c>
      <c r="AX136" s="11">
        <v>0</v>
      </c>
      <c r="AY136" s="11">
        <v>0</v>
      </c>
      <c r="AZ136" s="11">
        <v>0</v>
      </c>
      <c r="BA136" s="11">
        <v>0</v>
      </c>
      <c r="BB136" s="11">
        <v>0</v>
      </c>
    </row>
    <row r="137" spans="1:67" ht="15" thickTop="1" x14ac:dyDescent="0.3">
      <c r="A137" s="19">
        <v>20</v>
      </c>
      <c r="B137" s="7" t="s">
        <v>17</v>
      </c>
      <c r="C137" s="19"/>
      <c r="D137" s="20" t="s">
        <v>29</v>
      </c>
      <c r="E137" s="20">
        <v>5</v>
      </c>
      <c r="F137" s="18">
        <v>2</v>
      </c>
      <c r="G137" s="20"/>
      <c r="H137" s="20"/>
      <c r="I137" s="18"/>
      <c r="J137" s="20"/>
      <c r="K137" s="20"/>
      <c r="L137" s="18"/>
      <c r="M137" s="15"/>
      <c r="N137" s="20"/>
      <c r="O137" s="18"/>
      <c r="P137" s="20"/>
      <c r="Q137" s="12"/>
      <c r="R137" s="12"/>
      <c r="S137" s="17">
        <v>1</v>
      </c>
      <c r="AT137" s="11">
        <v>0</v>
      </c>
      <c r="AU137" s="11">
        <v>0</v>
      </c>
      <c r="AV137" s="11">
        <v>0</v>
      </c>
      <c r="AW137" s="11">
        <v>0</v>
      </c>
      <c r="AX137" s="11">
        <v>0</v>
      </c>
      <c r="AY137" s="11">
        <v>0</v>
      </c>
      <c r="AZ137" s="11">
        <v>0</v>
      </c>
      <c r="BA137" s="11">
        <v>0</v>
      </c>
      <c r="BB137" s="11">
        <v>0</v>
      </c>
    </row>
    <row r="138" spans="1:67" x14ac:dyDescent="0.3">
      <c r="A138" s="11"/>
      <c r="B138" s="11"/>
      <c r="D138" s="11"/>
      <c r="N138" s="11"/>
      <c r="P138" s="11"/>
      <c r="Q138" s="11"/>
      <c r="R138" s="11"/>
      <c r="S138" s="11"/>
      <c r="AT138" s="11">
        <v>0</v>
      </c>
      <c r="AU138" s="11">
        <v>0</v>
      </c>
      <c r="AV138" s="11">
        <v>0</v>
      </c>
      <c r="AW138" s="11">
        <v>0</v>
      </c>
      <c r="AX138" s="11">
        <v>0</v>
      </c>
      <c r="AY138" s="11">
        <v>0</v>
      </c>
      <c r="AZ138" s="11">
        <v>0</v>
      </c>
      <c r="BA138" s="11">
        <v>0</v>
      </c>
      <c r="BB138" s="11">
        <v>0</v>
      </c>
    </row>
    <row r="139" spans="1:67" x14ac:dyDescent="0.3">
      <c r="A139" s="11"/>
      <c r="B139" s="11"/>
      <c r="D139" s="11"/>
      <c r="N139" s="11"/>
      <c r="P139" s="11"/>
      <c r="Q139" s="11"/>
      <c r="R139" s="11"/>
      <c r="S139" s="11"/>
      <c r="AT139" s="11">
        <v>0</v>
      </c>
      <c r="AU139" s="11">
        <v>0</v>
      </c>
      <c r="AV139" s="11">
        <v>0</v>
      </c>
      <c r="AW139" s="11">
        <v>0</v>
      </c>
      <c r="AX139" s="11">
        <v>0</v>
      </c>
      <c r="AY139" s="11">
        <v>0</v>
      </c>
      <c r="AZ139" s="11">
        <v>0</v>
      </c>
      <c r="BA139" s="11">
        <v>0</v>
      </c>
      <c r="BB139" s="11">
        <v>0</v>
      </c>
    </row>
    <row r="140" spans="1:67" x14ac:dyDescent="0.3">
      <c r="B140" s="11" t="s">
        <v>43</v>
      </c>
      <c r="C140" s="11">
        <f>E141+D142+C137</f>
        <v>102</v>
      </c>
      <c r="D140" s="11"/>
      <c r="E140" s="11">
        <f>AVERAGE(E137:E139)</f>
        <v>5</v>
      </c>
      <c r="F140" s="11">
        <f>AVERAGE(F137:F139)</f>
        <v>2</v>
      </c>
      <c r="N140" s="11"/>
      <c r="P140" s="11"/>
      <c r="Q140" s="11"/>
      <c r="R140" s="11"/>
      <c r="AT140" s="11">
        <v>0</v>
      </c>
      <c r="AU140" s="11">
        <v>0</v>
      </c>
      <c r="AV140" s="11">
        <v>0</v>
      </c>
      <c r="AW140" s="11">
        <v>0</v>
      </c>
      <c r="AX140" s="11">
        <v>0</v>
      </c>
      <c r="AY140" s="11">
        <v>0</v>
      </c>
      <c r="AZ140" s="11">
        <v>0</v>
      </c>
      <c r="BA140" s="11">
        <v>0</v>
      </c>
      <c r="BB140" s="11">
        <v>0</v>
      </c>
    </row>
    <row r="141" spans="1:67" x14ac:dyDescent="0.3">
      <c r="B141" s="11"/>
      <c r="C141" s="11" t="s">
        <v>40</v>
      </c>
      <c r="D141" s="11">
        <f>SUM(E140,H140,K140,N140,Q140)</f>
        <v>5</v>
      </c>
      <c r="E141" s="11">
        <f>D141*B$1/60</f>
        <v>100</v>
      </c>
      <c r="N141" s="11"/>
      <c r="P141" s="11"/>
      <c r="Q141" s="11"/>
      <c r="R141" s="11"/>
      <c r="AT141" s="11">
        <v>0</v>
      </c>
      <c r="AU141" s="11">
        <v>0</v>
      </c>
      <c r="AV141" s="11">
        <v>0</v>
      </c>
      <c r="AW141" s="11">
        <v>0</v>
      </c>
      <c r="AX141" s="11">
        <v>0</v>
      </c>
      <c r="AY141" s="11">
        <v>0</v>
      </c>
      <c r="AZ141" s="11">
        <v>0</v>
      </c>
      <c r="BA141" s="11">
        <v>0</v>
      </c>
      <c r="BB141" s="11">
        <v>0</v>
      </c>
    </row>
    <row r="142" spans="1:67" x14ac:dyDescent="0.3">
      <c r="B142" s="11"/>
      <c r="C142" s="11" t="s">
        <v>41</v>
      </c>
      <c r="D142" s="11">
        <f>SUM(F140,I140,L140,O140,R140)</f>
        <v>2</v>
      </c>
      <c r="N142" s="11"/>
      <c r="P142" s="11"/>
      <c r="Q142" s="11"/>
      <c r="R142" s="11"/>
      <c r="AT142" s="11">
        <v>0</v>
      </c>
      <c r="AU142" s="11">
        <v>0</v>
      </c>
      <c r="AV142" s="11">
        <v>0</v>
      </c>
      <c r="AW142" s="11">
        <v>0</v>
      </c>
      <c r="AX142" s="11">
        <v>0</v>
      </c>
      <c r="AY142" s="11">
        <v>0</v>
      </c>
      <c r="AZ142" s="11">
        <v>0</v>
      </c>
      <c r="BA142" s="11">
        <v>0</v>
      </c>
      <c r="BB142" s="11">
        <v>0</v>
      </c>
    </row>
    <row r="143" spans="1:67" x14ac:dyDescent="0.3">
      <c r="AT143" s="11">
        <v>0</v>
      </c>
      <c r="AU143" s="11">
        <v>0</v>
      </c>
      <c r="AV143" s="11">
        <v>0</v>
      </c>
      <c r="AW143" s="11">
        <v>0</v>
      </c>
      <c r="AX143" s="11">
        <v>0</v>
      </c>
      <c r="AY143" s="11">
        <v>0</v>
      </c>
      <c r="AZ143" s="11">
        <v>0</v>
      </c>
      <c r="BA143" s="11">
        <v>0</v>
      </c>
      <c r="BB143" s="11">
        <v>0</v>
      </c>
    </row>
    <row r="144" spans="1:67" x14ac:dyDescent="0.3">
      <c r="AT144" s="11">
        <v>0</v>
      </c>
      <c r="AU144" s="11">
        <v>0</v>
      </c>
      <c r="AV144" s="11">
        <v>0</v>
      </c>
      <c r="AW144" s="11">
        <v>0</v>
      </c>
      <c r="AX144" s="11">
        <v>0</v>
      </c>
      <c r="AY144" s="11">
        <v>0</v>
      </c>
      <c r="AZ144" s="11">
        <v>0</v>
      </c>
      <c r="BA144" s="11">
        <v>0</v>
      </c>
      <c r="BB144" s="11">
        <v>0</v>
      </c>
    </row>
    <row r="145" spans="3:67" x14ac:dyDescent="0.3">
      <c r="AT145" s="11">
        <v>0</v>
      </c>
      <c r="AU145" s="11">
        <v>0</v>
      </c>
      <c r="AV145" s="11">
        <v>0</v>
      </c>
      <c r="AW145" s="11">
        <v>0</v>
      </c>
      <c r="AX145" s="11">
        <v>0</v>
      </c>
      <c r="AY145" s="11">
        <v>0</v>
      </c>
      <c r="AZ145" s="11">
        <v>0</v>
      </c>
      <c r="BA145" s="11">
        <v>0</v>
      </c>
      <c r="BB145" s="11">
        <v>0</v>
      </c>
    </row>
    <row r="146" spans="3:67" x14ac:dyDescent="0.3">
      <c r="AT146" s="11">
        <v>0</v>
      </c>
      <c r="AU146" s="11">
        <v>0</v>
      </c>
      <c r="AV146" s="11">
        <v>0</v>
      </c>
      <c r="AW146" s="11">
        <v>0</v>
      </c>
      <c r="AX146" s="11">
        <v>0</v>
      </c>
      <c r="AY146" s="11">
        <v>0</v>
      </c>
      <c r="AZ146" s="11">
        <v>0</v>
      </c>
      <c r="BA146" s="11">
        <v>0</v>
      </c>
      <c r="BB146" s="11">
        <v>0</v>
      </c>
    </row>
    <row r="147" spans="3:67" s="4" customFormat="1" x14ac:dyDescent="0.3">
      <c r="C147" s="11"/>
      <c r="E147" s="11"/>
      <c r="F147" s="11"/>
      <c r="G147" s="11"/>
      <c r="H147" s="11"/>
      <c r="I147" s="11"/>
      <c r="J147" s="11"/>
      <c r="K147" s="11"/>
      <c r="L147" s="11"/>
      <c r="M147" s="11"/>
      <c r="O147" s="11"/>
      <c r="W147" s="11"/>
      <c r="X147" s="11"/>
      <c r="Y147" s="11"/>
      <c r="AC147" s="11"/>
      <c r="AD147" s="11"/>
      <c r="AE147" s="11"/>
      <c r="AI147" s="11"/>
      <c r="AJ147" s="11"/>
      <c r="AO147" s="11"/>
      <c r="AT147" s="11">
        <v>0</v>
      </c>
      <c r="AU147" s="11">
        <v>0</v>
      </c>
      <c r="AV147" s="11">
        <v>0</v>
      </c>
      <c r="AW147" s="11">
        <v>0</v>
      </c>
      <c r="AX147" s="11">
        <v>0</v>
      </c>
      <c r="AY147" s="11">
        <v>0</v>
      </c>
      <c r="AZ147" s="11">
        <v>0</v>
      </c>
      <c r="BA147" s="11">
        <v>0</v>
      </c>
      <c r="BB147" s="11">
        <v>0</v>
      </c>
      <c r="BE147"/>
      <c r="BF147"/>
      <c r="BG147"/>
      <c r="BH147"/>
      <c r="BI147"/>
      <c r="BJ147"/>
      <c r="BK147"/>
      <c r="BL147"/>
      <c r="BM147"/>
      <c r="BN147"/>
      <c r="BO147"/>
    </row>
    <row r="148" spans="3:67" s="4" customFormat="1" x14ac:dyDescent="0.3">
      <c r="C148" s="11"/>
      <c r="E148" s="11"/>
      <c r="F148" s="11"/>
      <c r="G148" s="11"/>
      <c r="H148" s="11"/>
      <c r="I148" s="11"/>
      <c r="J148" s="11"/>
      <c r="K148" s="11"/>
      <c r="L148" s="11"/>
      <c r="M148" s="11"/>
      <c r="O148" s="11"/>
      <c r="W148" s="11"/>
      <c r="X148" s="11"/>
      <c r="Y148" s="11"/>
      <c r="AC148" s="11"/>
      <c r="AD148" s="11"/>
      <c r="AE148" s="11"/>
      <c r="AI148" s="11"/>
      <c r="AJ148" s="11"/>
      <c r="AO148" s="11"/>
      <c r="AT148" s="11">
        <v>0</v>
      </c>
      <c r="AU148" s="11">
        <v>0</v>
      </c>
      <c r="AV148" s="11">
        <v>0</v>
      </c>
      <c r="AW148" s="11">
        <v>0</v>
      </c>
      <c r="AX148" s="11">
        <v>0</v>
      </c>
      <c r="AY148" s="11">
        <v>0</v>
      </c>
      <c r="AZ148" s="11">
        <v>0</v>
      </c>
      <c r="BA148" s="11">
        <v>0</v>
      </c>
      <c r="BB148" s="11">
        <v>0</v>
      </c>
    </row>
    <row r="149" spans="3:67" x14ac:dyDescent="0.3">
      <c r="AT149" s="11">
        <v>0</v>
      </c>
      <c r="AU149" s="11">
        <v>0</v>
      </c>
      <c r="AV149" s="11">
        <v>0</v>
      </c>
      <c r="AW149" s="11">
        <v>0</v>
      </c>
      <c r="AX149" s="11">
        <v>0</v>
      </c>
      <c r="AY149" s="11">
        <v>0</v>
      </c>
      <c r="AZ149" s="11">
        <v>0</v>
      </c>
      <c r="BA149" s="11">
        <v>0</v>
      </c>
      <c r="BB149" s="11">
        <v>0</v>
      </c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</row>
    <row r="150" spans="3:67" x14ac:dyDescent="0.3">
      <c r="AT150" s="11">
        <v>0</v>
      </c>
      <c r="AU150" s="11">
        <v>0</v>
      </c>
      <c r="AV150" s="11">
        <v>0</v>
      </c>
      <c r="AW150" s="11">
        <v>0</v>
      </c>
      <c r="AX150" s="11">
        <v>0</v>
      </c>
      <c r="AY150" s="11">
        <v>0</v>
      </c>
      <c r="AZ150" s="11">
        <v>0</v>
      </c>
      <c r="BA150" s="11">
        <v>0</v>
      </c>
      <c r="BB150" s="11">
        <v>0</v>
      </c>
    </row>
    <row r="151" spans="3:67" x14ac:dyDescent="0.3">
      <c r="AT151" s="11">
        <v>0</v>
      </c>
      <c r="AU151" s="11">
        <v>0</v>
      </c>
      <c r="AV151" s="11">
        <v>0</v>
      </c>
      <c r="AW151" s="11">
        <v>0</v>
      </c>
      <c r="AX151" s="11">
        <v>0</v>
      </c>
      <c r="AY151" s="11">
        <v>0</v>
      </c>
      <c r="AZ151" s="11">
        <v>0</v>
      </c>
      <c r="BA151" s="11">
        <v>0</v>
      </c>
      <c r="BB151" s="11">
        <v>0</v>
      </c>
    </row>
    <row r="152" spans="3:67" x14ac:dyDescent="0.3"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11">
        <v>0</v>
      </c>
      <c r="BA152" s="11">
        <v>0</v>
      </c>
      <c r="BB152" s="11">
        <v>0</v>
      </c>
    </row>
    <row r="153" spans="3:67" x14ac:dyDescent="0.3">
      <c r="AT153" s="11">
        <v>0</v>
      </c>
      <c r="AU153" s="11">
        <v>0</v>
      </c>
      <c r="AV153" s="11">
        <v>0</v>
      </c>
      <c r="AW153" s="11">
        <v>0</v>
      </c>
      <c r="AX153" s="11">
        <v>0</v>
      </c>
      <c r="AY153" s="11">
        <v>0</v>
      </c>
      <c r="AZ153" s="11">
        <v>0</v>
      </c>
      <c r="BA153" s="11">
        <v>0</v>
      </c>
      <c r="BB153" s="11">
        <v>0</v>
      </c>
    </row>
    <row r="154" spans="3:67" x14ac:dyDescent="0.3">
      <c r="AT154" s="11">
        <v>0</v>
      </c>
      <c r="AU154" s="11">
        <v>0</v>
      </c>
      <c r="AV154" s="11">
        <v>0</v>
      </c>
      <c r="AW154" s="11">
        <v>0</v>
      </c>
      <c r="AX154" s="11">
        <v>0</v>
      </c>
      <c r="AY154" s="11">
        <v>0</v>
      </c>
      <c r="AZ154" s="11">
        <v>0</v>
      </c>
      <c r="BA154" s="11">
        <v>0</v>
      </c>
      <c r="BB154" s="11">
        <v>0</v>
      </c>
    </row>
    <row r="155" spans="3:67" x14ac:dyDescent="0.3">
      <c r="AT155" s="11">
        <v>0</v>
      </c>
      <c r="AU155" s="11">
        <v>0</v>
      </c>
      <c r="AV155" s="11">
        <v>0</v>
      </c>
      <c r="AW155" s="11">
        <v>0</v>
      </c>
      <c r="AX155" s="11">
        <v>0</v>
      </c>
      <c r="AY155" s="11">
        <v>0</v>
      </c>
      <c r="AZ155" s="11">
        <v>0</v>
      </c>
      <c r="BA155" s="11">
        <v>0</v>
      </c>
      <c r="BB155" s="11">
        <v>0</v>
      </c>
    </row>
    <row r="156" spans="3:67" x14ac:dyDescent="0.3">
      <c r="AT156" s="11">
        <v>0</v>
      </c>
      <c r="AU156" s="11">
        <v>0</v>
      </c>
      <c r="AV156" s="11">
        <v>0</v>
      </c>
      <c r="AW156" s="11">
        <v>0</v>
      </c>
      <c r="AX156" s="11">
        <v>0</v>
      </c>
      <c r="AY156" s="11">
        <v>0</v>
      </c>
      <c r="AZ156" s="11">
        <v>0</v>
      </c>
      <c r="BA156" s="11">
        <v>0</v>
      </c>
      <c r="BB156" s="11">
        <v>0</v>
      </c>
    </row>
    <row r="157" spans="3:67" x14ac:dyDescent="0.3">
      <c r="AT157" s="11">
        <v>0</v>
      </c>
      <c r="AU157" s="11">
        <v>0</v>
      </c>
      <c r="AV157" s="11">
        <v>0</v>
      </c>
      <c r="AW157" s="11">
        <v>0</v>
      </c>
      <c r="AX157" s="11">
        <v>0</v>
      </c>
      <c r="AY157" s="11">
        <v>0</v>
      </c>
      <c r="AZ157" s="11">
        <v>0</v>
      </c>
      <c r="BA157" s="11">
        <v>0</v>
      </c>
      <c r="BB157" s="11">
        <v>0</v>
      </c>
    </row>
    <row r="158" spans="3:67" x14ac:dyDescent="0.3">
      <c r="AT158" s="11">
        <v>0</v>
      </c>
      <c r="AU158" s="11">
        <v>0</v>
      </c>
      <c r="AV158" s="11">
        <v>0</v>
      </c>
      <c r="AW158" s="11">
        <v>0</v>
      </c>
      <c r="AX158" s="11">
        <v>0</v>
      </c>
      <c r="AY158" s="11">
        <v>0</v>
      </c>
      <c r="AZ158" s="11">
        <v>0</v>
      </c>
      <c r="BA158" s="11">
        <v>0</v>
      </c>
      <c r="BB158" s="11">
        <v>0</v>
      </c>
    </row>
    <row r="159" spans="3:67" x14ac:dyDescent="0.3">
      <c r="AT159" s="11">
        <v>0</v>
      </c>
      <c r="AU159" s="11">
        <v>0</v>
      </c>
      <c r="AV159" s="11">
        <v>0</v>
      </c>
      <c r="AW159" s="11">
        <v>0</v>
      </c>
      <c r="AX159" s="11">
        <v>0</v>
      </c>
      <c r="AY159" s="11">
        <v>0</v>
      </c>
      <c r="AZ159" s="11">
        <v>0</v>
      </c>
      <c r="BA159" s="11">
        <v>0</v>
      </c>
      <c r="BB159" s="11">
        <v>0</v>
      </c>
    </row>
    <row r="160" spans="3:67" x14ac:dyDescent="0.3">
      <c r="AT160" s="11">
        <v>0</v>
      </c>
      <c r="AU160" s="11">
        <v>0</v>
      </c>
      <c r="AV160" s="11">
        <v>0</v>
      </c>
      <c r="AW160" s="11">
        <v>0</v>
      </c>
      <c r="AX160" s="11">
        <v>0</v>
      </c>
      <c r="AY160" s="11">
        <v>0</v>
      </c>
      <c r="AZ160" s="11">
        <v>0</v>
      </c>
      <c r="BA160" s="11">
        <v>0</v>
      </c>
      <c r="BB160" s="11">
        <v>0</v>
      </c>
    </row>
    <row r="161" spans="3:67" s="8" customFormat="1" x14ac:dyDescent="0.3">
      <c r="C161" s="11"/>
      <c r="E161" s="11"/>
      <c r="F161" s="11"/>
      <c r="G161" s="11"/>
      <c r="H161" s="11"/>
      <c r="I161" s="11"/>
      <c r="J161" s="11"/>
      <c r="K161" s="11"/>
      <c r="L161" s="11"/>
      <c r="M161" s="11"/>
      <c r="O161" s="11"/>
      <c r="W161" s="11"/>
      <c r="X161" s="11"/>
      <c r="Y161" s="11"/>
      <c r="AC161" s="11"/>
      <c r="AD161" s="11"/>
      <c r="AE161" s="11"/>
      <c r="AI161" s="11"/>
      <c r="AJ161" s="11"/>
      <c r="AO161" s="11"/>
      <c r="AT161" s="11">
        <v>0</v>
      </c>
      <c r="AU161" s="11">
        <v>0</v>
      </c>
      <c r="AV161" s="11">
        <v>0</v>
      </c>
      <c r="AW161" s="11">
        <v>0</v>
      </c>
      <c r="AX161" s="11">
        <v>0</v>
      </c>
      <c r="AY161" s="11">
        <v>0</v>
      </c>
      <c r="AZ161" s="11">
        <v>0</v>
      </c>
      <c r="BA161" s="11">
        <v>0</v>
      </c>
      <c r="BB161" s="11">
        <v>0</v>
      </c>
      <c r="BE161"/>
      <c r="BF161"/>
      <c r="BG161"/>
      <c r="BH161"/>
      <c r="BI161"/>
      <c r="BJ161"/>
      <c r="BK161"/>
      <c r="BL161"/>
      <c r="BM161"/>
      <c r="BN161"/>
      <c r="BO161"/>
    </row>
    <row r="162" spans="3:67" s="8" customFormat="1" x14ac:dyDescent="0.3">
      <c r="C162" s="11"/>
      <c r="E162" s="11"/>
      <c r="F162" s="11"/>
      <c r="G162" s="11"/>
      <c r="H162" s="11"/>
      <c r="I162" s="11"/>
      <c r="J162" s="11"/>
      <c r="K162" s="11"/>
      <c r="L162" s="11"/>
      <c r="M162" s="11"/>
      <c r="O162" s="11"/>
      <c r="W162" s="11"/>
      <c r="X162" s="11"/>
      <c r="Y162" s="11"/>
      <c r="AC162" s="11"/>
      <c r="AD162" s="11"/>
      <c r="AE162" s="11"/>
      <c r="AI162" s="11"/>
      <c r="AJ162" s="11"/>
      <c r="AO162" s="11"/>
      <c r="AT162" s="11">
        <v>0</v>
      </c>
      <c r="AU162" s="11">
        <v>0</v>
      </c>
      <c r="AV162" s="11">
        <v>0</v>
      </c>
      <c r="AW162" s="11">
        <v>0</v>
      </c>
      <c r="AX162" s="11">
        <v>0</v>
      </c>
      <c r="AY162" s="11">
        <v>0</v>
      </c>
      <c r="AZ162" s="11">
        <v>0</v>
      </c>
      <c r="BA162" s="11">
        <v>0</v>
      </c>
      <c r="BB162" s="11">
        <v>0</v>
      </c>
    </row>
    <row r="163" spans="3:67" s="8" customFormat="1" x14ac:dyDescent="0.3">
      <c r="C163" s="11"/>
      <c r="E163" s="11"/>
      <c r="F163" s="11"/>
      <c r="G163" s="11"/>
      <c r="H163" s="11"/>
      <c r="I163" s="11"/>
      <c r="J163" s="11"/>
      <c r="K163" s="11"/>
      <c r="L163" s="11"/>
      <c r="M163" s="11"/>
      <c r="O163" s="11"/>
      <c r="W163" s="11"/>
      <c r="X163" s="11"/>
      <c r="Y163" s="11"/>
      <c r="AC163" s="11"/>
      <c r="AD163" s="11"/>
      <c r="AE163" s="11"/>
      <c r="AI163" s="11"/>
      <c r="AJ163" s="11"/>
      <c r="AO163" s="11"/>
      <c r="AT163" s="11">
        <v>0</v>
      </c>
      <c r="AU163" s="11">
        <v>0</v>
      </c>
      <c r="AV163" s="11">
        <v>0</v>
      </c>
      <c r="AW163" s="11">
        <v>0</v>
      </c>
      <c r="AX163" s="11">
        <v>0</v>
      </c>
      <c r="AY163" s="11">
        <v>0</v>
      </c>
      <c r="AZ163" s="11">
        <v>0</v>
      </c>
      <c r="BA163" s="11">
        <v>0</v>
      </c>
      <c r="BB163" s="11">
        <v>0</v>
      </c>
    </row>
    <row r="164" spans="3:67" s="8" customFormat="1" x14ac:dyDescent="0.3">
      <c r="C164" s="11"/>
      <c r="E164" s="11"/>
      <c r="F164" s="11"/>
      <c r="G164" s="11"/>
      <c r="H164" s="11"/>
      <c r="I164" s="11"/>
      <c r="J164" s="11"/>
      <c r="K164" s="11"/>
      <c r="L164" s="11"/>
      <c r="M164" s="11"/>
      <c r="O164" s="11"/>
      <c r="W164" s="11"/>
      <c r="X164" s="11"/>
      <c r="Y164" s="11"/>
      <c r="AC164" s="11"/>
      <c r="AD164" s="11"/>
      <c r="AE164" s="11"/>
      <c r="AI164" s="11"/>
      <c r="AJ164" s="11"/>
      <c r="AO164" s="11"/>
      <c r="AT164" s="11">
        <v>0</v>
      </c>
      <c r="AU164" s="11">
        <v>0</v>
      </c>
      <c r="AV164" s="11">
        <v>0</v>
      </c>
      <c r="AW164" s="11">
        <v>0</v>
      </c>
      <c r="AX164" s="11">
        <v>0</v>
      </c>
      <c r="AY164" s="11">
        <v>0</v>
      </c>
      <c r="AZ164" s="11">
        <v>0</v>
      </c>
      <c r="BA164" s="11">
        <v>0</v>
      </c>
      <c r="BB164" s="11">
        <v>0</v>
      </c>
    </row>
    <row r="165" spans="3:67" s="8" customFormat="1" x14ac:dyDescent="0.3">
      <c r="C165" s="11"/>
      <c r="E165" s="11"/>
      <c r="F165" s="11"/>
      <c r="G165" s="11"/>
      <c r="H165" s="11"/>
      <c r="I165" s="11"/>
      <c r="J165" s="11"/>
      <c r="K165" s="11"/>
      <c r="L165" s="11"/>
      <c r="M165" s="11"/>
      <c r="O165" s="11"/>
      <c r="W165" s="11"/>
      <c r="X165" s="11"/>
      <c r="Y165" s="11"/>
      <c r="AC165" s="11"/>
      <c r="AD165" s="11"/>
      <c r="AE165" s="11"/>
      <c r="AI165" s="11"/>
      <c r="AJ165" s="11"/>
      <c r="AO165" s="11"/>
      <c r="AT165" s="11">
        <v>0</v>
      </c>
      <c r="AU165" s="11">
        <v>0</v>
      </c>
      <c r="AV165" s="11">
        <v>0</v>
      </c>
      <c r="AW165" s="11">
        <v>0</v>
      </c>
      <c r="AX165" s="11">
        <v>0</v>
      </c>
      <c r="AY165" s="11">
        <v>0</v>
      </c>
      <c r="AZ165" s="11">
        <v>0</v>
      </c>
      <c r="BA165" s="11">
        <v>0</v>
      </c>
      <c r="BB165" s="11">
        <v>0</v>
      </c>
    </row>
    <row r="166" spans="3:67" s="8" customFormat="1" x14ac:dyDescent="0.3">
      <c r="C166" s="11"/>
      <c r="E166" s="11"/>
      <c r="F166" s="11"/>
      <c r="G166" s="11"/>
      <c r="H166" s="11"/>
      <c r="I166" s="11"/>
      <c r="J166" s="11"/>
      <c r="K166" s="11"/>
      <c r="L166" s="11"/>
      <c r="M166" s="11"/>
      <c r="O166" s="11"/>
      <c r="W166" s="11"/>
      <c r="X166" s="11"/>
      <c r="Y166" s="11"/>
      <c r="AC166" s="11"/>
      <c r="AD166" s="11"/>
      <c r="AE166" s="11"/>
      <c r="AI166" s="11"/>
      <c r="AJ166" s="11"/>
      <c r="AO166" s="11"/>
      <c r="AT166" s="11">
        <v>0</v>
      </c>
      <c r="AU166" s="11">
        <v>0</v>
      </c>
      <c r="AV166" s="11">
        <v>0</v>
      </c>
      <c r="AW166" s="11">
        <v>0</v>
      </c>
      <c r="AX166" s="11">
        <v>0</v>
      </c>
      <c r="AY166" s="11">
        <v>0</v>
      </c>
      <c r="AZ166" s="11">
        <v>0</v>
      </c>
      <c r="BA166" s="11">
        <v>0</v>
      </c>
      <c r="BB166" s="11">
        <v>0</v>
      </c>
    </row>
    <row r="167" spans="3:67" s="8" customFormat="1" x14ac:dyDescent="0.3">
      <c r="C167" s="11"/>
      <c r="E167" s="11"/>
      <c r="F167" s="11"/>
      <c r="G167" s="11"/>
      <c r="H167" s="11"/>
      <c r="I167" s="11"/>
      <c r="J167" s="11"/>
      <c r="K167" s="11"/>
      <c r="L167" s="11"/>
      <c r="M167" s="11"/>
      <c r="O167" s="11"/>
      <c r="W167" s="11"/>
      <c r="X167" s="11"/>
      <c r="Y167" s="11"/>
      <c r="AC167" s="11"/>
      <c r="AD167" s="11"/>
      <c r="AE167" s="11"/>
      <c r="AI167" s="11"/>
      <c r="AJ167" s="11"/>
      <c r="AO167" s="11"/>
      <c r="AT167" s="11">
        <v>0</v>
      </c>
      <c r="AU167" s="11">
        <v>0</v>
      </c>
      <c r="AV167" s="11">
        <v>0</v>
      </c>
      <c r="AW167" s="11">
        <v>0</v>
      </c>
      <c r="AX167" s="11">
        <v>0</v>
      </c>
      <c r="AY167" s="11">
        <v>0</v>
      </c>
      <c r="AZ167" s="11">
        <v>0</v>
      </c>
      <c r="BA167" s="11">
        <v>0</v>
      </c>
      <c r="BB167" s="11">
        <v>0</v>
      </c>
    </row>
    <row r="168" spans="3:67" s="9" customFormat="1" x14ac:dyDescent="0.3">
      <c r="C168" s="11"/>
      <c r="E168" s="11"/>
      <c r="F168" s="11"/>
      <c r="G168" s="11"/>
      <c r="H168" s="11"/>
      <c r="I168" s="11"/>
      <c r="J168" s="11"/>
      <c r="K168" s="11"/>
      <c r="L168" s="11"/>
      <c r="M168" s="11"/>
      <c r="O168" s="11"/>
      <c r="W168" s="11"/>
      <c r="X168" s="11"/>
      <c r="Y168" s="11"/>
      <c r="AC168" s="11"/>
      <c r="AD168" s="11"/>
      <c r="AE168" s="11"/>
      <c r="AI168" s="11"/>
      <c r="AJ168" s="11"/>
      <c r="AO168" s="11"/>
      <c r="AT168" s="11">
        <v>0</v>
      </c>
      <c r="AU168" s="11">
        <v>0</v>
      </c>
      <c r="AV168" s="11">
        <v>0</v>
      </c>
      <c r="AW168" s="11">
        <v>0</v>
      </c>
      <c r="AX168" s="11">
        <v>0</v>
      </c>
      <c r="AY168" s="11">
        <v>0</v>
      </c>
      <c r="AZ168" s="11">
        <v>0</v>
      </c>
      <c r="BA168" s="11">
        <v>0</v>
      </c>
      <c r="BB168" s="11">
        <v>0</v>
      </c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</row>
    <row r="169" spans="3:67" s="8" customFormat="1" x14ac:dyDescent="0.3">
      <c r="C169" s="11"/>
      <c r="E169" s="11"/>
      <c r="F169" s="11"/>
      <c r="G169" s="11"/>
      <c r="H169" s="11"/>
      <c r="I169" s="11"/>
      <c r="J169" s="11"/>
      <c r="K169" s="11"/>
      <c r="L169" s="11"/>
      <c r="M169" s="11"/>
      <c r="O169" s="11"/>
      <c r="W169" s="11"/>
      <c r="X169" s="11"/>
      <c r="Y169" s="11"/>
      <c r="AC169" s="11"/>
      <c r="AD169" s="11"/>
      <c r="AE169" s="11"/>
      <c r="AI169" s="11"/>
      <c r="AJ169" s="11"/>
      <c r="AO169" s="11"/>
      <c r="AT169" s="11">
        <v>0</v>
      </c>
      <c r="AU169" s="11">
        <v>0</v>
      </c>
      <c r="AV169" s="11">
        <v>0</v>
      </c>
      <c r="AW169" s="11">
        <v>0</v>
      </c>
      <c r="AX169" s="11">
        <v>0</v>
      </c>
      <c r="AY169" s="11">
        <v>0</v>
      </c>
      <c r="AZ169" s="11">
        <v>0</v>
      </c>
      <c r="BA169" s="11">
        <v>0</v>
      </c>
      <c r="BB169" s="11">
        <v>0</v>
      </c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</row>
    <row r="170" spans="3:67" s="8" customFormat="1" x14ac:dyDescent="0.3">
      <c r="C170" s="11"/>
      <c r="E170" s="11"/>
      <c r="F170" s="11"/>
      <c r="G170" s="11"/>
      <c r="H170" s="11"/>
      <c r="I170" s="11"/>
      <c r="J170" s="11"/>
      <c r="K170" s="11"/>
      <c r="L170" s="11"/>
      <c r="M170" s="11"/>
      <c r="O170" s="11"/>
      <c r="W170" s="11"/>
      <c r="X170" s="11"/>
      <c r="Y170" s="11"/>
      <c r="AC170" s="11"/>
      <c r="AD170" s="11"/>
      <c r="AE170" s="11"/>
      <c r="AI170" s="11"/>
      <c r="AJ170" s="11"/>
      <c r="AO170" s="11"/>
      <c r="AT170" s="11">
        <v>0</v>
      </c>
      <c r="AU170" s="11">
        <v>0</v>
      </c>
      <c r="AV170" s="11">
        <v>0</v>
      </c>
      <c r="AW170" s="11">
        <v>0</v>
      </c>
      <c r="AX170" s="11">
        <v>0</v>
      </c>
      <c r="AY170" s="11">
        <v>0</v>
      </c>
      <c r="AZ170" s="11">
        <v>0</v>
      </c>
      <c r="BA170" s="11">
        <v>0</v>
      </c>
      <c r="BB170" s="11">
        <v>0</v>
      </c>
    </row>
    <row r="171" spans="3:67" s="8" customFormat="1" x14ac:dyDescent="0.3">
      <c r="C171" s="11"/>
      <c r="E171" s="11"/>
      <c r="F171" s="11"/>
      <c r="G171" s="11"/>
      <c r="H171" s="11"/>
      <c r="I171" s="11"/>
      <c r="J171" s="11"/>
      <c r="K171" s="11"/>
      <c r="L171" s="11"/>
      <c r="M171" s="11"/>
      <c r="O171" s="11"/>
      <c r="W171" s="11"/>
      <c r="X171" s="11"/>
      <c r="Y171" s="11"/>
      <c r="AC171" s="11"/>
      <c r="AD171" s="11"/>
      <c r="AE171" s="11"/>
      <c r="AI171" s="11"/>
      <c r="AJ171" s="11"/>
      <c r="AO171" s="11"/>
      <c r="AT171" s="11">
        <v>0</v>
      </c>
      <c r="AU171" s="11">
        <v>0</v>
      </c>
      <c r="AV171" s="11">
        <v>0</v>
      </c>
      <c r="AW171" s="11">
        <v>0</v>
      </c>
      <c r="AX171" s="11">
        <v>0</v>
      </c>
      <c r="AY171" s="11">
        <v>0</v>
      </c>
      <c r="AZ171" s="11">
        <v>0</v>
      </c>
      <c r="BA171" s="11">
        <v>0</v>
      </c>
      <c r="BB171" s="11">
        <v>0</v>
      </c>
    </row>
    <row r="172" spans="3:67" s="8" customFormat="1" x14ac:dyDescent="0.3">
      <c r="C172" s="11"/>
      <c r="E172" s="11"/>
      <c r="F172" s="11"/>
      <c r="G172" s="11"/>
      <c r="H172" s="11"/>
      <c r="I172" s="11"/>
      <c r="J172" s="11"/>
      <c r="K172" s="11"/>
      <c r="L172" s="11"/>
      <c r="M172" s="11"/>
      <c r="O172" s="11"/>
      <c r="W172" s="11"/>
      <c r="X172" s="11"/>
      <c r="Y172" s="11"/>
      <c r="AC172" s="11"/>
      <c r="AD172" s="11"/>
      <c r="AE172" s="11"/>
      <c r="AI172" s="11"/>
      <c r="AJ172" s="11"/>
      <c r="AO172" s="11"/>
      <c r="AT172" s="11">
        <v>0</v>
      </c>
      <c r="AU172" s="11">
        <v>0</v>
      </c>
      <c r="AV172" s="11">
        <v>0</v>
      </c>
      <c r="AW172" s="11">
        <v>0</v>
      </c>
      <c r="AX172" s="11">
        <v>0</v>
      </c>
      <c r="AY172" s="11">
        <v>0</v>
      </c>
      <c r="AZ172" s="11">
        <v>0</v>
      </c>
      <c r="BA172" s="11">
        <v>0</v>
      </c>
      <c r="BB172" s="11">
        <v>0</v>
      </c>
    </row>
    <row r="173" spans="3:67" s="8" customFormat="1" x14ac:dyDescent="0.3">
      <c r="C173" s="11"/>
      <c r="E173" s="11"/>
      <c r="F173" s="11"/>
      <c r="G173" s="11"/>
      <c r="H173" s="11"/>
      <c r="I173" s="11"/>
      <c r="J173" s="11"/>
      <c r="K173" s="11"/>
      <c r="L173" s="11"/>
      <c r="M173" s="11"/>
      <c r="O173" s="11"/>
      <c r="W173" s="11"/>
      <c r="X173" s="11"/>
      <c r="Y173" s="11"/>
      <c r="AC173" s="11"/>
      <c r="AD173" s="11"/>
      <c r="AE173" s="11"/>
      <c r="AI173" s="11"/>
      <c r="AJ173" s="11"/>
      <c r="AO173" s="11"/>
      <c r="AT173" s="11">
        <v>0</v>
      </c>
      <c r="AU173" s="11">
        <v>0</v>
      </c>
      <c r="AV173" s="11">
        <v>0</v>
      </c>
      <c r="AW173" s="11">
        <v>0</v>
      </c>
      <c r="AX173" s="11">
        <v>0</v>
      </c>
      <c r="AY173" s="11">
        <v>0</v>
      </c>
      <c r="AZ173" s="11">
        <v>0</v>
      </c>
      <c r="BA173" s="11">
        <v>0</v>
      </c>
      <c r="BB173" s="11">
        <v>0</v>
      </c>
    </row>
    <row r="174" spans="3:67" s="8" customFormat="1" x14ac:dyDescent="0.3">
      <c r="C174" s="11"/>
      <c r="E174" s="11"/>
      <c r="F174" s="11"/>
      <c r="G174" s="11"/>
      <c r="H174" s="11"/>
      <c r="I174" s="11"/>
      <c r="J174" s="11"/>
      <c r="K174" s="11"/>
      <c r="L174" s="11"/>
      <c r="M174" s="11"/>
      <c r="O174" s="11"/>
      <c r="W174" s="11"/>
      <c r="X174" s="11"/>
      <c r="Y174" s="11"/>
      <c r="AC174" s="11"/>
      <c r="AD174" s="11"/>
      <c r="AE174" s="11"/>
      <c r="AI174" s="11"/>
      <c r="AJ174" s="11"/>
      <c r="AO174" s="11"/>
      <c r="AT174" s="11">
        <v>0</v>
      </c>
      <c r="AU174" s="11">
        <v>0</v>
      </c>
      <c r="AV174" s="11">
        <v>0</v>
      </c>
      <c r="AW174" s="11">
        <v>0</v>
      </c>
      <c r="AX174" s="11">
        <v>0</v>
      </c>
      <c r="AY174" s="11">
        <v>0</v>
      </c>
      <c r="AZ174" s="11">
        <v>0</v>
      </c>
      <c r="BA174" s="11">
        <v>0</v>
      </c>
      <c r="BB174" s="11">
        <v>0</v>
      </c>
    </row>
    <row r="175" spans="3:67" s="8" customFormat="1" x14ac:dyDescent="0.3">
      <c r="C175" s="11"/>
      <c r="E175" s="11"/>
      <c r="F175" s="11"/>
      <c r="G175" s="11"/>
      <c r="H175" s="11"/>
      <c r="I175" s="11"/>
      <c r="J175" s="11"/>
      <c r="K175" s="11"/>
      <c r="L175" s="11"/>
      <c r="M175" s="11"/>
      <c r="O175" s="11"/>
      <c r="W175" s="11"/>
      <c r="X175" s="11"/>
      <c r="Y175" s="11"/>
      <c r="AC175" s="11"/>
      <c r="AD175" s="11"/>
      <c r="AE175" s="11"/>
      <c r="AI175" s="11"/>
      <c r="AJ175" s="11"/>
      <c r="AO175" s="11"/>
      <c r="AT175" s="11">
        <v>0</v>
      </c>
      <c r="AU175" s="11">
        <v>0</v>
      </c>
      <c r="AV175" s="11">
        <v>0</v>
      </c>
      <c r="AW175" s="11">
        <v>0</v>
      </c>
      <c r="AX175" s="11">
        <v>0</v>
      </c>
      <c r="AY175" s="11">
        <v>0</v>
      </c>
      <c r="AZ175" s="11">
        <v>0</v>
      </c>
      <c r="BA175" s="11">
        <v>0</v>
      </c>
      <c r="BB175" s="11">
        <v>0</v>
      </c>
    </row>
    <row r="176" spans="3:67" s="8" customFormat="1" x14ac:dyDescent="0.3">
      <c r="C176" s="11"/>
      <c r="E176" s="11"/>
      <c r="F176" s="11"/>
      <c r="G176" s="11"/>
      <c r="H176" s="11"/>
      <c r="I176" s="11"/>
      <c r="J176" s="11"/>
      <c r="K176" s="11"/>
      <c r="L176" s="11"/>
      <c r="M176" s="11"/>
      <c r="O176" s="11"/>
      <c r="W176" s="11"/>
      <c r="X176" s="11"/>
      <c r="Y176" s="11"/>
      <c r="AC176" s="11"/>
      <c r="AD176" s="11"/>
      <c r="AE176" s="11"/>
      <c r="AI176" s="11"/>
      <c r="AJ176" s="11"/>
      <c r="AO176" s="11"/>
      <c r="AT176" s="11">
        <v>0</v>
      </c>
      <c r="AU176" s="11">
        <v>0</v>
      </c>
      <c r="AV176" s="11">
        <v>0</v>
      </c>
      <c r="AW176" s="11">
        <v>0</v>
      </c>
      <c r="AX176" s="11">
        <v>0</v>
      </c>
      <c r="AY176" s="11">
        <v>0</v>
      </c>
      <c r="AZ176" s="11">
        <v>0</v>
      </c>
      <c r="BA176" s="11">
        <v>0</v>
      </c>
      <c r="BB176" s="11">
        <v>0</v>
      </c>
    </row>
    <row r="177" spans="3:67" s="8" customFormat="1" x14ac:dyDescent="0.3">
      <c r="C177" s="11"/>
      <c r="E177" s="11"/>
      <c r="F177" s="11"/>
      <c r="G177" s="11"/>
      <c r="H177" s="11"/>
      <c r="I177" s="11"/>
      <c r="J177" s="11"/>
      <c r="K177" s="11"/>
      <c r="L177" s="11"/>
      <c r="M177" s="11"/>
      <c r="O177" s="11"/>
      <c r="W177" s="11"/>
      <c r="X177" s="11"/>
      <c r="Y177" s="11"/>
      <c r="AC177" s="11"/>
      <c r="AD177" s="11"/>
      <c r="AE177" s="11"/>
      <c r="AI177" s="11"/>
      <c r="AJ177" s="11"/>
      <c r="AO177" s="11"/>
      <c r="AT177" s="11">
        <v>0</v>
      </c>
      <c r="AU177" s="11">
        <v>0</v>
      </c>
      <c r="AV177" s="11">
        <v>0</v>
      </c>
      <c r="AW177" s="11">
        <v>0</v>
      </c>
      <c r="AX177" s="11">
        <v>0</v>
      </c>
      <c r="AY177" s="11">
        <v>0</v>
      </c>
      <c r="AZ177" s="11">
        <v>0</v>
      </c>
      <c r="BA177" s="11">
        <v>0</v>
      </c>
      <c r="BB177" s="11">
        <v>0</v>
      </c>
    </row>
    <row r="178" spans="3:67" s="8" customFormat="1" x14ac:dyDescent="0.3">
      <c r="C178" s="11"/>
      <c r="E178" s="11"/>
      <c r="F178" s="11"/>
      <c r="G178" s="11"/>
      <c r="H178" s="11"/>
      <c r="I178" s="11"/>
      <c r="J178" s="11"/>
      <c r="K178" s="11"/>
      <c r="L178" s="11"/>
      <c r="M178" s="11"/>
      <c r="O178" s="11"/>
      <c r="W178" s="11"/>
      <c r="X178" s="11"/>
      <c r="Y178" s="11"/>
      <c r="AC178" s="11"/>
      <c r="AD178" s="11"/>
      <c r="AE178" s="11"/>
      <c r="AI178" s="11"/>
      <c r="AJ178" s="11"/>
      <c r="AO178" s="11"/>
      <c r="AT178" s="11">
        <v>0</v>
      </c>
      <c r="AU178" s="11">
        <v>0</v>
      </c>
      <c r="AV178" s="11">
        <v>0</v>
      </c>
      <c r="AW178" s="11">
        <v>0</v>
      </c>
      <c r="AX178" s="11">
        <v>0</v>
      </c>
      <c r="AY178" s="11">
        <v>0</v>
      </c>
      <c r="AZ178" s="11">
        <v>0</v>
      </c>
      <c r="BA178" s="11">
        <v>0</v>
      </c>
      <c r="BB178" s="11">
        <v>0</v>
      </c>
    </row>
    <row r="179" spans="3:67" s="8" customFormat="1" x14ac:dyDescent="0.3">
      <c r="C179" s="11"/>
      <c r="E179" s="11"/>
      <c r="F179" s="11"/>
      <c r="G179" s="11"/>
      <c r="H179" s="11"/>
      <c r="I179" s="11"/>
      <c r="J179" s="11"/>
      <c r="K179" s="11"/>
      <c r="L179" s="11"/>
      <c r="M179" s="11"/>
      <c r="O179" s="11"/>
      <c r="W179" s="11"/>
      <c r="X179" s="11"/>
      <c r="Y179" s="11"/>
      <c r="AC179" s="11"/>
      <c r="AD179" s="11"/>
      <c r="AE179" s="11"/>
      <c r="AI179" s="11"/>
      <c r="AJ179" s="11"/>
      <c r="AO179" s="11"/>
      <c r="AT179" s="11">
        <v>0</v>
      </c>
      <c r="AU179" s="11">
        <v>0</v>
      </c>
      <c r="AV179" s="11">
        <v>0</v>
      </c>
      <c r="AW179" s="11">
        <v>0</v>
      </c>
      <c r="AX179" s="11">
        <v>0</v>
      </c>
      <c r="AY179" s="11">
        <v>0</v>
      </c>
      <c r="AZ179" s="11">
        <v>0</v>
      </c>
      <c r="BA179" s="11">
        <v>0</v>
      </c>
      <c r="BB179" s="11">
        <v>0</v>
      </c>
    </row>
    <row r="180" spans="3:67" s="8" customFormat="1" x14ac:dyDescent="0.3">
      <c r="C180" s="11"/>
      <c r="E180" s="11"/>
      <c r="F180" s="11"/>
      <c r="G180" s="11"/>
      <c r="H180" s="11"/>
      <c r="I180" s="11"/>
      <c r="J180" s="11"/>
      <c r="K180" s="11"/>
      <c r="L180" s="11"/>
      <c r="M180" s="11"/>
      <c r="O180" s="11"/>
      <c r="W180" s="11"/>
      <c r="X180" s="11"/>
      <c r="Y180" s="11"/>
      <c r="AC180" s="11"/>
      <c r="AD180" s="11"/>
      <c r="AE180" s="11"/>
      <c r="AI180" s="11"/>
      <c r="AJ180" s="11"/>
      <c r="AO180" s="11"/>
      <c r="AT180" s="11">
        <v>0</v>
      </c>
      <c r="AU180" s="11">
        <v>0</v>
      </c>
      <c r="AV180" s="11">
        <v>0</v>
      </c>
      <c r="AW180" s="11">
        <v>0</v>
      </c>
      <c r="AX180" s="11">
        <v>0</v>
      </c>
      <c r="AY180" s="11">
        <v>0</v>
      </c>
      <c r="AZ180" s="11">
        <v>0</v>
      </c>
      <c r="BA180" s="11">
        <v>0</v>
      </c>
      <c r="BB180" s="11">
        <v>0</v>
      </c>
    </row>
    <row r="181" spans="3:67" s="8" customFormat="1" x14ac:dyDescent="0.3">
      <c r="C181" s="11"/>
      <c r="E181" s="11"/>
      <c r="F181" s="11"/>
      <c r="G181" s="11"/>
      <c r="H181" s="11"/>
      <c r="I181" s="11"/>
      <c r="J181" s="11"/>
      <c r="K181" s="11"/>
      <c r="L181" s="11"/>
      <c r="M181" s="11"/>
      <c r="O181" s="11"/>
      <c r="W181" s="11"/>
      <c r="X181" s="11"/>
      <c r="Y181" s="11"/>
      <c r="AC181" s="11"/>
      <c r="AD181" s="11"/>
      <c r="AE181" s="11"/>
      <c r="AI181" s="11"/>
      <c r="AJ181" s="11"/>
      <c r="AO181" s="11"/>
      <c r="AT181" s="11">
        <v>0</v>
      </c>
      <c r="AU181" s="11">
        <v>0</v>
      </c>
      <c r="AV181" s="11">
        <v>0</v>
      </c>
      <c r="AW181" s="11">
        <v>0</v>
      </c>
      <c r="AX181" s="11">
        <v>0</v>
      </c>
      <c r="AY181" s="11">
        <v>0</v>
      </c>
      <c r="AZ181" s="11">
        <v>0</v>
      </c>
      <c r="BA181" s="11">
        <v>0</v>
      </c>
      <c r="BB181" s="11">
        <v>0</v>
      </c>
    </row>
    <row r="182" spans="3:67" s="8" customFormat="1" x14ac:dyDescent="0.3">
      <c r="C182" s="11"/>
      <c r="E182" s="11"/>
      <c r="F182" s="11"/>
      <c r="G182" s="11"/>
      <c r="H182" s="11"/>
      <c r="I182" s="11"/>
      <c r="J182" s="11"/>
      <c r="K182" s="11"/>
      <c r="L182" s="11"/>
      <c r="M182" s="11"/>
      <c r="O182" s="11"/>
      <c r="W182" s="11"/>
      <c r="X182" s="11"/>
      <c r="Y182" s="11"/>
      <c r="AC182" s="11"/>
      <c r="AD182" s="11"/>
      <c r="AE182" s="11"/>
      <c r="AI182" s="11"/>
      <c r="AJ182" s="11"/>
      <c r="AO182" s="11"/>
      <c r="AT182" s="11">
        <v>0</v>
      </c>
      <c r="AU182" s="11">
        <v>0</v>
      </c>
      <c r="AV182" s="11">
        <v>0</v>
      </c>
      <c r="AW182" s="11">
        <v>0</v>
      </c>
      <c r="AX182" s="11">
        <v>0</v>
      </c>
      <c r="AY182" s="11">
        <v>0</v>
      </c>
      <c r="AZ182" s="11">
        <v>0</v>
      </c>
      <c r="BA182" s="11">
        <v>0</v>
      </c>
      <c r="BB182" s="11">
        <v>0</v>
      </c>
    </row>
    <row r="183" spans="3:67" s="8" customFormat="1" x14ac:dyDescent="0.3">
      <c r="C183" s="11"/>
      <c r="E183" s="11"/>
      <c r="F183" s="11"/>
      <c r="G183" s="11"/>
      <c r="H183" s="11"/>
      <c r="I183" s="11"/>
      <c r="J183" s="11"/>
      <c r="K183" s="11"/>
      <c r="L183" s="11"/>
      <c r="M183" s="11"/>
      <c r="O183" s="11"/>
      <c r="W183" s="11"/>
      <c r="X183" s="11"/>
      <c r="Y183" s="11"/>
      <c r="AC183" s="11"/>
      <c r="AD183" s="11"/>
      <c r="AE183" s="11"/>
      <c r="AI183" s="11"/>
      <c r="AJ183" s="11"/>
      <c r="AO183" s="11"/>
      <c r="AT183" s="11">
        <v>0</v>
      </c>
      <c r="AU183" s="11">
        <v>0</v>
      </c>
      <c r="AV183" s="11">
        <v>0</v>
      </c>
      <c r="AW183" s="11">
        <v>0</v>
      </c>
      <c r="AX183" s="11">
        <v>0</v>
      </c>
      <c r="AY183" s="11">
        <v>0</v>
      </c>
      <c r="AZ183" s="11">
        <v>0</v>
      </c>
      <c r="BA183" s="11">
        <v>0</v>
      </c>
      <c r="BB183" s="11">
        <v>0</v>
      </c>
    </row>
    <row r="184" spans="3:67" s="8" customFormat="1" x14ac:dyDescent="0.3">
      <c r="C184" s="11"/>
      <c r="E184" s="11"/>
      <c r="F184" s="11"/>
      <c r="G184" s="11"/>
      <c r="H184" s="11"/>
      <c r="I184" s="11"/>
      <c r="J184" s="11"/>
      <c r="K184" s="11"/>
      <c r="L184" s="11"/>
      <c r="M184" s="11"/>
      <c r="O184" s="11"/>
      <c r="W184" s="11"/>
      <c r="X184" s="11"/>
      <c r="Y184" s="11"/>
      <c r="AC184" s="11"/>
      <c r="AD184" s="11"/>
      <c r="AE184" s="11"/>
      <c r="AI184" s="11"/>
      <c r="AJ184" s="11"/>
      <c r="AO184" s="11"/>
      <c r="AT184" s="11">
        <v>0</v>
      </c>
      <c r="AU184" s="11">
        <v>0</v>
      </c>
      <c r="AV184" s="11">
        <v>0</v>
      </c>
      <c r="AW184" s="11">
        <v>0</v>
      </c>
      <c r="AX184" s="11">
        <v>0</v>
      </c>
      <c r="AY184" s="11">
        <v>0</v>
      </c>
      <c r="AZ184" s="11">
        <v>0</v>
      </c>
      <c r="BA184" s="11">
        <v>0</v>
      </c>
      <c r="BB184" s="11">
        <v>0</v>
      </c>
    </row>
    <row r="185" spans="3:67" s="8" customFormat="1" x14ac:dyDescent="0.3">
      <c r="C185" s="11"/>
      <c r="E185" s="11"/>
      <c r="F185" s="11"/>
      <c r="G185" s="11"/>
      <c r="H185" s="11"/>
      <c r="I185" s="11"/>
      <c r="J185" s="11"/>
      <c r="K185" s="11"/>
      <c r="L185" s="11"/>
      <c r="M185" s="11"/>
      <c r="O185" s="11"/>
      <c r="W185" s="11"/>
      <c r="X185" s="11"/>
      <c r="Y185" s="11"/>
      <c r="AC185" s="11"/>
      <c r="AD185" s="11"/>
      <c r="AE185" s="11"/>
      <c r="AI185" s="11"/>
      <c r="AJ185" s="11"/>
      <c r="AO185" s="11"/>
      <c r="AT185" s="11">
        <v>0</v>
      </c>
      <c r="AU185" s="11">
        <v>0</v>
      </c>
      <c r="AV185" s="11">
        <v>0</v>
      </c>
      <c r="AW185" s="11">
        <v>0</v>
      </c>
      <c r="AX185" s="11">
        <v>0</v>
      </c>
      <c r="AY185" s="11">
        <v>0</v>
      </c>
      <c r="AZ185" s="11">
        <v>0</v>
      </c>
      <c r="BA185" s="11">
        <v>0</v>
      </c>
      <c r="BB185" s="11">
        <v>0</v>
      </c>
    </row>
    <row r="186" spans="3:67" s="8" customFormat="1" x14ac:dyDescent="0.3">
      <c r="C186" s="11"/>
      <c r="E186" s="11"/>
      <c r="F186" s="11"/>
      <c r="G186" s="11"/>
      <c r="H186" s="11"/>
      <c r="I186" s="11"/>
      <c r="J186" s="11"/>
      <c r="K186" s="11"/>
      <c r="L186" s="11"/>
      <c r="M186" s="11"/>
      <c r="O186" s="11"/>
      <c r="W186" s="11"/>
      <c r="X186" s="11"/>
      <c r="Y186" s="11"/>
      <c r="AC186" s="11"/>
      <c r="AD186" s="11"/>
      <c r="AE186" s="11"/>
      <c r="AI186" s="11"/>
      <c r="AJ186" s="11"/>
      <c r="AO186" s="11"/>
      <c r="AT186" s="11">
        <v>0</v>
      </c>
      <c r="AU186" s="11">
        <v>0</v>
      </c>
      <c r="AV186" s="11">
        <v>0</v>
      </c>
      <c r="AW186" s="11">
        <v>0</v>
      </c>
      <c r="AX186" s="11">
        <v>0</v>
      </c>
      <c r="AY186" s="11">
        <v>0</v>
      </c>
      <c r="AZ186" s="11">
        <v>0</v>
      </c>
      <c r="BA186" s="11">
        <v>0</v>
      </c>
      <c r="BB186" s="11">
        <v>0</v>
      </c>
    </row>
    <row r="187" spans="3:67" x14ac:dyDescent="0.3">
      <c r="AT187" s="11">
        <v>0</v>
      </c>
      <c r="AU187" s="11">
        <v>0</v>
      </c>
      <c r="AV187" s="11">
        <v>0</v>
      </c>
      <c r="AW187" s="11">
        <v>0</v>
      </c>
      <c r="AX187" s="11">
        <v>0</v>
      </c>
      <c r="AY187" s="11">
        <v>0</v>
      </c>
      <c r="AZ187" s="11">
        <v>0</v>
      </c>
      <c r="BA187" s="11">
        <v>0</v>
      </c>
      <c r="BB187" s="11">
        <v>0</v>
      </c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</row>
    <row r="188" spans="3:67" x14ac:dyDescent="0.3">
      <c r="AT188" s="11">
        <v>0</v>
      </c>
      <c r="AU188" s="11">
        <v>0</v>
      </c>
      <c r="AV188" s="11">
        <v>0</v>
      </c>
      <c r="AW188" s="11">
        <v>0</v>
      </c>
      <c r="AX188" s="11">
        <v>0</v>
      </c>
      <c r="AY188" s="11">
        <v>0</v>
      </c>
      <c r="AZ188" s="11">
        <v>0</v>
      </c>
      <c r="BA188" s="11">
        <v>0</v>
      </c>
      <c r="BB188" s="11">
        <v>0</v>
      </c>
    </row>
    <row r="189" spans="3:67" x14ac:dyDescent="0.3">
      <c r="AT189" s="11">
        <v>0</v>
      </c>
      <c r="AU189" s="11">
        <v>0</v>
      </c>
      <c r="AV189" s="11">
        <v>0</v>
      </c>
      <c r="AW189" s="11">
        <v>0</v>
      </c>
      <c r="AX189" s="11">
        <v>0</v>
      </c>
      <c r="AY189" s="11">
        <v>0</v>
      </c>
      <c r="AZ189" s="11">
        <v>0</v>
      </c>
      <c r="BA189" s="11">
        <v>0</v>
      </c>
      <c r="BB189" s="11">
        <v>0</v>
      </c>
    </row>
    <row r="190" spans="3:67" s="5" customFormat="1" x14ac:dyDescent="0.3">
      <c r="C190" s="11"/>
      <c r="E190" s="11"/>
      <c r="F190" s="11"/>
      <c r="G190" s="11"/>
      <c r="H190" s="11"/>
      <c r="I190" s="11"/>
      <c r="J190" s="11"/>
      <c r="K190" s="11"/>
      <c r="L190" s="11"/>
      <c r="M190" s="11"/>
      <c r="O190" s="11"/>
      <c r="W190" s="11"/>
      <c r="X190" s="11"/>
      <c r="Y190" s="11"/>
      <c r="AC190" s="11"/>
      <c r="AD190" s="11"/>
      <c r="AE190" s="11"/>
      <c r="AI190" s="11"/>
      <c r="AJ190" s="11"/>
      <c r="AO190" s="11"/>
      <c r="AT190" s="11">
        <v>0</v>
      </c>
      <c r="AU190" s="11">
        <v>0</v>
      </c>
      <c r="AV190" s="11">
        <v>0</v>
      </c>
      <c r="AW190" s="11">
        <v>0</v>
      </c>
      <c r="AX190" s="11">
        <v>0</v>
      </c>
      <c r="AY190" s="11">
        <v>0</v>
      </c>
      <c r="AZ190" s="11">
        <v>0</v>
      </c>
      <c r="BA190" s="11">
        <v>0</v>
      </c>
      <c r="BB190" s="11">
        <v>0</v>
      </c>
      <c r="BE190"/>
      <c r="BF190"/>
      <c r="BG190"/>
      <c r="BH190"/>
      <c r="BI190"/>
      <c r="BJ190"/>
      <c r="BK190"/>
      <c r="BL190"/>
      <c r="BM190"/>
      <c r="BN190"/>
      <c r="BO190"/>
    </row>
    <row r="191" spans="3:67" s="5" customFormat="1" x14ac:dyDescent="0.3">
      <c r="C191" s="11"/>
      <c r="E191" s="11"/>
      <c r="F191" s="11"/>
      <c r="G191" s="11"/>
      <c r="H191" s="11"/>
      <c r="I191" s="11"/>
      <c r="J191" s="11"/>
      <c r="K191" s="11"/>
      <c r="L191" s="11"/>
      <c r="M191" s="11"/>
      <c r="O191" s="11"/>
      <c r="W191" s="11"/>
      <c r="X191" s="11"/>
      <c r="Y191" s="11"/>
      <c r="AC191" s="11"/>
      <c r="AD191" s="11"/>
      <c r="AE191" s="11"/>
      <c r="AI191" s="11"/>
      <c r="AJ191" s="11"/>
      <c r="AO191" s="11"/>
      <c r="AT191" s="11">
        <v>0</v>
      </c>
      <c r="AU191" s="11">
        <v>0</v>
      </c>
      <c r="AV191" s="11">
        <v>0</v>
      </c>
      <c r="AW191" s="11">
        <v>0</v>
      </c>
      <c r="AX191" s="11">
        <v>0</v>
      </c>
      <c r="AY191" s="11">
        <v>0</v>
      </c>
      <c r="AZ191" s="11">
        <v>0</v>
      </c>
      <c r="BA191" s="11">
        <v>0</v>
      </c>
      <c r="BB191" s="11">
        <v>0</v>
      </c>
    </row>
    <row r="192" spans="3:67" s="5" customFormat="1" x14ac:dyDescent="0.3">
      <c r="C192" s="11"/>
      <c r="E192" s="11"/>
      <c r="F192" s="11"/>
      <c r="G192" s="11"/>
      <c r="H192" s="11"/>
      <c r="I192" s="11"/>
      <c r="J192" s="11"/>
      <c r="K192" s="11"/>
      <c r="L192" s="11"/>
      <c r="M192" s="11"/>
      <c r="O192" s="11"/>
      <c r="W192" s="11"/>
      <c r="X192" s="11"/>
      <c r="Y192" s="11"/>
      <c r="AC192" s="11"/>
      <c r="AD192" s="11"/>
      <c r="AE192" s="11"/>
      <c r="AI192" s="11"/>
      <c r="AJ192" s="11"/>
      <c r="AO192" s="11"/>
      <c r="AT192" s="11">
        <v>0</v>
      </c>
      <c r="AU192" s="11">
        <v>0</v>
      </c>
      <c r="AV192" s="11">
        <v>0</v>
      </c>
      <c r="AW192" s="11">
        <v>0</v>
      </c>
      <c r="AX192" s="11">
        <v>0</v>
      </c>
      <c r="AY192" s="11">
        <v>0</v>
      </c>
      <c r="AZ192" s="11">
        <v>0</v>
      </c>
      <c r="BA192" s="11">
        <v>0</v>
      </c>
      <c r="BB192" s="11">
        <v>0</v>
      </c>
    </row>
    <row r="193" spans="3:67" s="5" customFormat="1" x14ac:dyDescent="0.3">
      <c r="C193" s="11"/>
      <c r="E193" s="11"/>
      <c r="F193" s="11"/>
      <c r="G193" s="11"/>
      <c r="H193" s="11"/>
      <c r="I193" s="11"/>
      <c r="J193" s="11"/>
      <c r="K193" s="11"/>
      <c r="L193" s="11"/>
      <c r="M193" s="11"/>
      <c r="O193" s="11"/>
      <c r="W193" s="11"/>
      <c r="X193" s="11"/>
      <c r="Y193" s="11"/>
      <c r="AC193" s="11"/>
      <c r="AD193" s="11"/>
      <c r="AE193" s="11"/>
      <c r="AI193" s="11"/>
      <c r="AJ193" s="11"/>
      <c r="AO193" s="11"/>
      <c r="AT193" s="11">
        <v>0</v>
      </c>
      <c r="AU193" s="11">
        <v>0</v>
      </c>
      <c r="AV193" s="11">
        <v>0</v>
      </c>
      <c r="AW193" s="11">
        <v>0</v>
      </c>
      <c r="AX193" s="11">
        <v>0</v>
      </c>
      <c r="AY193" s="11">
        <v>0</v>
      </c>
      <c r="AZ193" s="11">
        <v>0</v>
      </c>
      <c r="BA193" s="11">
        <v>0</v>
      </c>
      <c r="BB193" s="11">
        <v>0</v>
      </c>
    </row>
    <row r="194" spans="3:67" s="5" customFormat="1" x14ac:dyDescent="0.3">
      <c r="C194" s="11"/>
      <c r="E194" s="11"/>
      <c r="F194" s="11"/>
      <c r="G194" s="11"/>
      <c r="H194" s="11"/>
      <c r="I194" s="11"/>
      <c r="J194" s="11"/>
      <c r="K194" s="11"/>
      <c r="L194" s="11"/>
      <c r="M194" s="11"/>
      <c r="O194" s="11"/>
      <c r="W194" s="11"/>
      <c r="X194" s="11"/>
      <c r="Y194" s="11"/>
      <c r="AC194" s="11"/>
      <c r="AD194" s="11"/>
      <c r="AE194" s="11"/>
      <c r="AI194" s="11"/>
      <c r="AJ194" s="11"/>
      <c r="AO194" s="11"/>
    </row>
    <row r="195" spans="3:67" s="5" customFormat="1" x14ac:dyDescent="0.3">
      <c r="C195" s="11"/>
      <c r="E195" s="11"/>
      <c r="F195" s="11"/>
      <c r="G195" s="11"/>
      <c r="H195" s="11"/>
      <c r="I195" s="11"/>
      <c r="J195" s="11"/>
      <c r="K195" s="11"/>
      <c r="L195" s="11"/>
      <c r="M195" s="11"/>
      <c r="O195" s="11"/>
      <c r="W195" s="11"/>
      <c r="X195" s="11"/>
      <c r="Y195" s="11"/>
      <c r="AC195" s="11"/>
      <c r="AD195" s="11"/>
      <c r="AE195" s="11"/>
      <c r="AI195" s="11"/>
      <c r="AJ195" s="11"/>
      <c r="AO195" s="11"/>
    </row>
    <row r="196" spans="3:67" s="5" customFormat="1" x14ac:dyDescent="0.3">
      <c r="C196" s="11"/>
      <c r="E196" s="11"/>
      <c r="F196" s="11"/>
      <c r="G196" s="11"/>
      <c r="H196" s="11"/>
      <c r="I196" s="11"/>
      <c r="J196" s="11"/>
      <c r="K196" s="11"/>
      <c r="L196" s="11"/>
      <c r="M196" s="11"/>
      <c r="O196" s="11"/>
      <c r="W196" s="11"/>
      <c r="X196" s="11"/>
      <c r="Y196" s="11"/>
      <c r="AC196" s="11"/>
      <c r="AD196" s="11"/>
      <c r="AE196" s="11"/>
      <c r="AI196" s="11"/>
      <c r="AJ196" s="11"/>
      <c r="AO196" s="11"/>
    </row>
    <row r="197" spans="3:67" s="5" customFormat="1" x14ac:dyDescent="0.3">
      <c r="C197" s="11"/>
      <c r="E197" s="11"/>
      <c r="F197" s="11"/>
      <c r="G197" s="11"/>
      <c r="H197" s="11"/>
      <c r="I197" s="11"/>
      <c r="J197" s="11"/>
      <c r="K197" s="11"/>
      <c r="L197" s="11"/>
      <c r="M197" s="11"/>
      <c r="O197" s="11"/>
      <c r="W197" s="11"/>
      <c r="X197" s="11"/>
      <c r="Y197" s="11"/>
      <c r="AC197" s="11"/>
      <c r="AD197" s="11"/>
      <c r="AE197" s="11"/>
      <c r="AI197" s="11"/>
      <c r="AJ197" s="11"/>
      <c r="AO197" s="11"/>
    </row>
    <row r="198" spans="3:67" s="5" customFormat="1" x14ac:dyDescent="0.3">
      <c r="C198" s="11"/>
      <c r="E198" s="11"/>
      <c r="F198" s="11"/>
      <c r="G198" s="11"/>
      <c r="H198" s="11"/>
      <c r="I198" s="11"/>
      <c r="J198" s="11"/>
      <c r="K198" s="11"/>
      <c r="L198" s="11"/>
      <c r="M198" s="11"/>
      <c r="O198" s="11"/>
      <c r="W198" s="11"/>
      <c r="X198" s="11"/>
      <c r="Y198" s="11"/>
      <c r="AC198" s="11"/>
      <c r="AD198" s="11"/>
      <c r="AE198" s="11"/>
      <c r="AI198" s="11"/>
      <c r="AJ198" s="11"/>
      <c r="AO198" s="11"/>
    </row>
    <row r="199" spans="3:67" s="5" customFormat="1" x14ac:dyDescent="0.3">
      <c r="C199" s="11"/>
      <c r="E199" s="11"/>
      <c r="F199" s="11"/>
      <c r="G199" s="11"/>
      <c r="H199" s="11"/>
      <c r="I199" s="11"/>
      <c r="J199" s="11"/>
      <c r="K199" s="11"/>
      <c r="L199" s="11"/>
      <c r="M199" s="11"/>
      <c r="O199" s="11"/>
      <c r="W199" s="11"/>
      <c r="X199" s="11"/>
      <c r="Y199" s="11"/>
      <c r="AC199" s="11"/>
      <c r="AD199" s="11"/>
      <c r="AE199" s="11"/>
      <c r="AI199" s="11"/>
      <c r="AJ199" s="11"/>
      <c r="AO199" s="11"/>
    </row>
    <row r="200" spans="3:67" s="5" customFormat="1" x14ac:dyDescent="0.3">
      <c r="C200" s="11"/>
      <c r="E200" s="11"/>
      <c r="F200" s="11"/>
      <c r="G200" s="11"/>
      <c r="H200" s="11"/>
      <c r="I200" s="11"/>
      <c r="J200" s="11"/>
      <c r="K200" s="11"/>
      <c r="L200" s="11"/>
      <c r="M200" s="11"/>
      <c r="O200" s="11"/>
      <c r="W200" s="11"/>
      <c r="X200" s="11"/>
      <c r="Y200" s="11"/>
      <c r="AC200" s="11"/>
      <c r="AD200" s="11"/>
      <c r="AE200" s="11"/>
      <c r="AI200" s="11"/>
      <c r="AJ200" s="11"/>
      <c r="AO200" s="11"/>
    </row>
    <row r="201" spans="3:67" s="5" customFormat="1" x14ac:dyDescent="0.3">
      <c r="C201" s="11"/>
      <c r="E201" s="11"/>
      <c r="F201" s="11"/>
      <c r="G201" s="11"/>
      <c r="H201" s="11"/>
      <c r="I201" s="11"/>
      <c r="J201" s="11"/>
      <c r="K201" s="11"/>
      <c r="L201" s="11"/>
      <c r="M201" s="11"/>
      <c r="O201" s="11"/>
      <c r="W201" s="11"/>
      <c r="X201" s="11"/>
      <c r="Y201" s="11"/>
      <c r="AC201" s="11"/>
      <c r="AD201" s="11"/>
      <c r="AE201" s="11"/>
      <c r="AI201" s="11"/>
      <c r="AJ201" s="11"/>
      <c r="AO201" s="11"/>
    </row>
    <row r="202" spans="3:67" s="5" customFormat="1" x14ac:dyDescent="0.3">
      <c r="C202" s="11"/>
      <c r="E202" s="11"/>
      <c r="F202" s="11"/>
      <c r="G202" s="11"/>
      <c r="H202" s="11"/>
      <c r="I202" s="11"/>
      <c r="J202" s="11"/>
      <c r="K202" s="11"/>
      <c r="L202" s="11"/>
      <c r="M202" s="11"/>
      <c r="O202" s="11"/>
      <c r="W202" s="11"/>
      <c r="X202" s="11"/>
      <c r="Y202" s="11"/>
      <c r="AC202" s="11"/>
      <c r="AD202" s="11"/>
      <c r="AE202" s="11"/>
      <c r="AI202" s="11"/>
      <c r="AJ202" s="11"/>
      <c r="AO202" s="11"/>
    </row>
    <row r="203" spans="3:67" s="5" customFormat="1" x14ac:dyDescent="0.3">
      <c r="C203" s="11"/>
      <c r="E203" s="11"/>
      <c r="F203" s="11"/>
      <c r="G203" s="11"/>
      <c r="H203" s="11"/>
      <c r="I203" s="11"/>
      <c r="J203" s="11"/>
      <c r="K203" s="11"/>
      <c r="L203" s="11"/>
      <c r="M203" s="11"/>
      <c r="O203" s="11"/>
      <c r="W203" s="11"/>
      <c r="X203" s="11"/>
      <c r="Y203" s="11"/>
      <c r="AC203" s="11"/>
      <c r="AD203" s="11"/>
      <c r="AE203" s="11"/>
      <c r="AI203" s="11"/>
      <c r="AJ203" s="11"/>
      <c r="AO203" s="11"/>
    </row>
    <row r="204" spans="3:67" x14ac:dyDescent="0.3"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</row>
  </sheetData>
  <pageMargins left="0.23622047244094491" right="0.23622047244094491" top="0.74803149606299213" bottom="0.74803149606299213" header="0.31496062992125984" footer="0.31496062992125984"/>
  <pageSetup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23"/>
  <sheetViews>
    <sheetView workbookViewId="0">
      <selection sqref="A1:A2"/>
    </sheetView>
  </sheetViews>
  <sheetFormatPr defaultRowHeight="14.4" x14ac:dyDescent="0.3"/>
  <cols>
    <col min="1" max="1" width="8.88671875" style="11"/>
    <col min="2" max="2" width="15.109375" style="11" bestFit="1" customWidth="1"/>
    <col min="3" max="4" width="15.109375" style="11" customWidth="1"/>
  </cols>
  <sheetData>
    <row r="1" spans="1:28" ht="15" thickTop="1" x14ac:dyDescent="0.3">
      <c r="A1" s="84" t="s">
        <v>47</v>
      </c>
      <c r="B1" s="84" t="s">
        <v>33</v>
      </c>
      <c r="C1" s="86" t="s">
        <v>44</v>
      </c>
      <c r="D1" s="27" t="s">
        <v>38</v>
      </c>
      <c r="E1" s="87" t="s">
        <v>34</v>
      </c>
      <c r="F1" s="88"/>
      <c r="G1" s="88"/>
      <c r="H1" s="89"/>
      <c r="I1" s="87" t="s">
        <v>35</v>
      </c>
      <c r="J1" s="88"/>
      <c r="K1" s="88"/>
      <c r="L1" s="89"/>
      <c r="M1" s="87" t="s">
        <v>36</v>
      </c>
      <c r="N1" s="88"/>
      <c r="O1" s="88"/>
      <c r="P1" s="89"/>
      <c r="Q1" s="87" t="s">
        <v>37</v>
      </c>
      <c r="R1" s="88"/>
      <c r="S1" s="88"/>
      <c r="T1" s="89"/>
      <c r="U1" s="87" t="s">
        <v>45</v>
      </c>
      <c r="V1" s="88"/>
      <c r="W1" s="88"/>
      <c r="X1" s="89"/>
    </row>
    <row r="2" spans="1:28" x14ac:dyDescent="0.3">
      <c r="A2" s="84"/>
      <c r="B2" s="85"/>
      <c r="C2" s="86"/>
      <c r="D2" s="38"/>
      <c r="E2" s="29" t="s">
        <v>27</v>
      </c>
      <c r="F2" s="30" t="s">
        <v>30</v>
      </c>
      <c r="G2" s="30" t="s">
        <v>28</v>
      </c>
      <c r="H2" s="31" t="s">
        <v>29</v>
      </c>
      <c r="I2" s="29" t="s">
        <v>27</v>
      </c>
      <c r="J2" s="30" t="s">
        <v>30</v>
      </c>
      <c r="K2" s="30" t="s">
        <v>28</v>
      </c>
      <c r="L2" s="31" t="s">
        <v>29</v>
      </c>
      <c r="M2" s="29" t="s">
        <v>27</v>
      </c>
      <c r="N2" s="30" t="s">
        <v>30</v>
      </c>
      <c r="O2" s="30" t="s">
        <v>28</v>
      </c>
      <c r="P2" s="31" t="s">
        <v>29</v>
      </c>
      <c r="Q2" s="29" t="s">
        <v>27</v>
      </c>
      <c r="R2" s="30" t="s">
        <v>30</v>
      </c>
      <c r="S2" s="30" t="s">
        <v>28</v>
      </c>
      <c r="T2" s="31" t="s">
        <v>29</v>
      </c>
      <c r="U2" s="29" t="s">
        <v>27</v>
      </c>
      <c r="V2" s="30" t="s">
        <v>30</v>
      </c>
      <c r="W2" s="30" t="s">
        <v>28</v>
      </c>
      <c r="X2" s="31" t="s">
        <v>29</v>
      </c>
    </row>
    <row r="3" spans="1:28" x14ac:dyDescent="0.3">
      <c r="A3" s="11">
        <v>1</v>
      </c>
      <c r="B3" s="45" t="s">
        <v>2</v>
      </c>
      <c r="C3" s="39">
        <v>3393.666666666667</v>
      </c>
      <c r="D3" s="11">
        <v>19</v>
      </c>
      <c r="E3" s="32">
        <v>40</v>
      </c>
      <c r="F3" s="30">
        <v>45</v>
      </c>
      <c r="G3" s="33">
        <v>55</v>
      </c>
      <c r="H3" s="31"/>
      <c r="I3" s="29">
        <v>50</v>
      </c>
      <c r="J3" s="30">
        <v>55</v>
      </c>
      <c r="K3" s="30">
        <v>70</v>
      </c>
      <c r="L3" s="31"/>
      <c r="M3" s="29"/>
      <c r="N3" s="30"/>
      <c r="O3" s="30"/>
      <c r="P3" s="31">
        <v>35</v>
      </c>
      <c r="Q3" s="40">
        <v>24</v>
      </c>
      <c r="R3" s="30">
        <v>20</v>
      </c>
      <c r="S3" s="30">
        <v>30</v>
      </c>
      <c r="T3" s="31"/>
      <c r="U3" s="29"/>
      <c r="V3" s="30"/>
      <c r="W3" s="30"/>
      <c r="X3" s="31"/>
    </row>
    <row r="4" spans="1:28" x14ac:dyDescent="0.3">
      <c r="A4" s="11">
        <v>2</v>
      </c>
      <c r="B4" s="47" t="s">
        <v>3</v>
      </c>
      <c r="C4" s="39">
        <v>1142.3333333333335</v>
      </c>
      <c r="D4" s="11">
        <v>11</v>
      </c>
      <c r="E4" s="32">
        <v>18</v>
      </c>
      <c r="F4" s="30">
        <v>20</v>
      </c>
      <c r="G4" s="33">
        <v>26</v>
      </c>
      <c r="H4" s="31"/>
      <c r="I4" s="29"/>
      <c r="J4" s="30"/>
      <c r="K4" s="30"/>
      <c r="L4" s="31">
        <v>35</v>
      </c>
      <c r="M4" s="29"/>
      <c r="N4" s="30"/>
      <c r="O4" s="30"/>
      <c r="P4" s="31"/>
      <c r="Q4" s="29"/>
      <c r="R4" s="30"/>
      <c r="S4" s="30"/>
      <c r="T4" s="31"/>
      <c r="U4" s="29"/>
      <c r="V4" s="30"/>
      <c r="W4" s="30"/>
      <c r="X4" s="31"/>
    </row>
    <row r="5" spans="1:28" x14ac:dyDescent="0.3">
      <c r="A5" s="11">
        <v>3</v>
      </c>
      <c r="B5" s="47" t="s">
        <v>4</v>
      </c>
      <c r="C5" s="39">
        <v>1350</v>
      </c>
      <c r="D5" s="11">
        <v>14</v>
      </c>
      <c r="E5" s="32">
        <v>5</v>
      </c>
      <c r="F5" s="30">
        <v>5</v>
      </c>
      <c r="G5" s="33">
        <v>5</v>
      </c>
      <c r="H5" s="34"/>
      <c r="I5" s="29">
        <v>7</v>
      </c>
      <c r="J5" s="30">
        <v>7</v>
      </c>
      <c r="K5" s="30">
        <v>7</v>
      </c>
      <c r="L5" s="31"/>
      <c r="M5" s="29">
        <v>5</v>
      </c>
      <c r="N5" s="30">
        <v>5</v>
      </c>
      <c r="O5" s="30">
        <v>5</v>
      </c>
      <c r="P5" s="34"/>
      <c r="Q5" s="32"/>
      <c r="R5" s="30"/>
      <c r="S5" s="33"/>
      <c r="T5" s="41">
        <v>45</v>
      </c>
      <c r="U5" s="29"/>
      <c r="V5" s="33"/>
      <c r="W5" s="33"/>
      <c r="X5" s="42">
        <v>4</v>
      </c>
      <c r="Y5" s="21"/>
      <c r="Z5" s="22"/>
      <c r="AA5" s="11"/>
      <c r="AB5" s="21"/>
    </row>
    <row r="6" spans="1:28" x14ac:dyDescent="0.3">
      <c r="A6" s="11">
        <v>4</v>
      </c>
      <c r="B6" s="49" t="s">
        <v>5</v>
      </c>
      <c r="C6" s="39">
        <v>673</v>
      </c>
      <c r="D6" s="11">
        <v>10</v>
      </c>
      <c r="E6" s="32">
        <v>5</v>
      </c>
      <c r="F6" s="30">
        <v>5</v>
      </c>
      <c r="G6" s="33">
        <v>5</v>
      </c>
      <c r="H6" s="31"/>
      <c r="I6" s="29">
        <v>13</v>
      </c>
      <c r="J6" s="30">
        <v>13</v>
      </c>
      <c r="K6" s="30">
        <v>13</v>
      </c>
      <c r="L6" s="31"/>
      <c r="M6" s="29">
        <v>15</v>
      </c>
      <c r="N6" s="30">
        <v>15</v>
      </c>
      <c r="O6" s="30">
        <v>15</v>
      </c>
      <c r="P6" s="31"/>
      <c r="Q6" s="29"/>
      <c r="R6" s="30"/>
      <c r="S6" s="30"/>
      <c r="T6" s="31"/>
      <c r="U6" s="29"/>
      <c r="V6" s="30"/>
      <c r="W6" s="30"/>
      <c r="X6" s="31"/>
    </row>
    <row r="7" spans="1:28" x14ac:dyDescent="0.3">
      <c r="A7" s="11">
        <v>5</v>
      </c>
      <c r="B7" s="18" t="s">
        <v>6</v>
      </c>
      <c r="C7" s="39">
        <v>1560.3333333333333</v>
      </c>
      <c r="D7" s="11">
        <v>15</v>
      </c>
      <c r="E7" s="32">
        <v>5</v>
      </c>
      <c r="F7" s="30">
        <v>5</v>
      </c>
      <c r="G7" s="33">
        <v>5</v>
      </c>
      <c r="H7" s="31"/>
      <c r="I7" s="29">
        <v>7</v>
      </c>
      <c r="J7" s="30">
        <v>7</v>
      </c>
      <c r="K7" s="30">
        <v>7</v>
      </c>
      <c r="L7" s="31"/>
      <c r="M7" s="29"/>
      <c r="N7" s="30"/>
      <c r="O7" s="30"/>
      <c r="P7" s="31">
        <v>50</v>
      </c>
      <c r="Q7" s="29">
        <v>15</v>
      </c>
      <c r="R7" s="30">
        <v>15</v>
      </c>
      <c r="S7" s="30">
        <v>15</v>
      </c>
      <c r="T7" s="31"/>
      <c r="U7" s="29"/>
      <c r="V7" s="30"/>
      <c r="W7" s="30"/>
      <c r="X7" s="31"/>
    </row>
    <row r="8" spans="1:28" x14ac:dyDescent="0.3">
      <c r="A8" s="11">
        <v>6</v>
      </c>
      <c r="B8" s="18" t="s">
        <v>7</v>
      </c>
      <c r="C8" s="39">
        <v>640</v>
      </c>
      <c r="D8" s="11">
        <v>8</v>
      </c>
      <c r="E8" s="32">
        <v>10</v>
      </c>
      <c r="F8" s="30">
        <v>12</v>
      </c>
      <c r="G8" s="33">
        <v>20</v>
      </c>
      <c r="H8" s="31"/>
      <c r="I8" s="29"/>
      <c r="J8" s="30"/>
      <c r="K8" s="30"/>
      <c r="L8" s="31">
        <v>4</v>
      </c>
      <c r="M8" s="29"/>
      <c r="N8" s="30"/>
      <c r="O8" s="30"/>
      <c r="P8" s="31">
        <v>13</v>
      </c>
      <c r="Q8" s="29"/>
      <c r="R8" s="30"/>
      <c r="S8" s="30"/>
      <c r="T8" s="31"/>
      <c r="U8" s="29"/>
      <c r="V8" s="30"/>
      <c r="W8" s="30"/>
      <c r="X8" s="31"/>
    </row>
    <row r="9" spans="1:28" x14ac:dyDescent="0.3">
      <c r="A9" s="11">
        <v>7</v>
      </c>
      <c r="B9" s="18" t="s">
        <v>8</v>
      </c>
      <c r="C9" s="39">
        <v>2013.666666666667</v>
      </c>
      <c r="D9" s="11">
        <v>17</v>
      </c>
      <c r="E9" s="32">
        <v>5</v>
      </c>
      <c r="F9" s="30">
        <v>5</v>
      </c>
      <c r="G9" s="33">
        <v>8</v>
      </c>
      <c r="H9" s="31"/>
      <c r="I9" s="29">
        <v>50</v>
      </c>
      <c r="J9" s="30">
        <v>55</v>
      </c>
      <c r="K9" s="30">
        <v>70</v>
      </c>
      <c r="L9" s="31"/>
      <c r="M9" s="29"/>
      <c r="N9" s="30"/>
      <c r="O9" s="30"/>
      <c r="P9" s="31">
        <v>35</v>
      </c>
      <c r="Q9" s="29"/>
      <c r="R9" s="30"/>
      <c r="S9" s="30"/>
      <c r="T9" s="31"/>
      <c r="U9" s="29"/>
      <c r="V9" s="30"/>
      <c r="W9" s="30"/>
      <c r="X9" s="31"/>
    </row>
    <row r="10" spans="1:28" x14ac:dyDescent="0.3">
      <c r="A10" s="11">
        <v>8</v>
      </c>
      <c r="B10" s="18" t="s">
        <v>8</v>
      </c>
      <c r="C10" s="39">
        <v>2219.6666666666665</v>
      </c>
      <c r="D10" s="11">
        <v>18</v>
      </c>
      <c r="E10" s="32">
        <v>17</v>
      </c>
      <c r="F10" s="30">
        <v>13</v>
      </c>
      <c r="G10" s="33">
        <v>20</v>
      </c>
      <c r="H10" s="31"/>
      <c r="I10" s="29">
        <v>50</v>
      </c>
      <c r="J10" s="30">
        <v>55</v>
      </c>
      <c r="K10" s="30">
        <v>70</v>
      </c>
      <c r="L10" s="31"/>
      <c r="M10" s="29"/>
      <c r="N10" s="30"/>
      <c r="O10" s="30"/>
      <c r="P10" s="31">
        <v>35</v>
      </c>
      <c r="Q10" s="29"/>
      <c r="R10" s="30"/>
      <c r="S10" s="30"/>
      <c r="T10" s="31"/>
      <c r="U10" s="29"/>
      <c r="V10" s="30"/>
      <c r="W10" s="30"/>
      <c r="X10" s="31"/>
    </row>
    <row r="11" spans="1:28" x14ac:dyDescent="0.3">
      <c r="A11" s="11">
        <v>9</v>
      </c>
      <c r="B11" s="18" t="s">
        <v>9</v>
      </c>
      <c r="C11" s="39">
        <v>1348.3333333333333</v>
      </c>
      <c r="D11" s="11">
        <v>13</v>
      </c>
      <c r="E11" s="32">
        <v>25</v>
      </c>
      <c r="F11" s="30">
        <v>25</v>
      </c>
      <c r="G11" s="33">
        <v>35</v>
      </c>
      <c r="H11" s="31"/>
      <c r="I11" s="29">
        <v>35</v>
      </c>
      <c r="J11" s="30">
        <v>30</v>
      </c>
      <c r="K11" s="30">
        <v>50</v>
      </c>
      <c r="L11" s="31"/>
      <c r="M11" s="29"/>
      <c r="N11" s="30"/>
      <c r="O11" s="30"/>
      <c r="P11" s="31"/>
      <c r="Q11" s="29"/>
      <c r="R11" s="30"/>
      <c r="S11" s="30"/>
      <c r="T11" s="31"/>
      <c r="U11" s="29"/>
      <c r="V11" s="30"/>
      <c r="W11" s="30"/>
      <c r="X11" s="31"/>
    </row>
    <row r="12" spans="1:28" x14ac:dyDescent="0.3">
      <c r="A12" s="11">
        <v>10</v>
      </c>
      <c r="B12" s="18" t="s">
        <v>10</v>
      </c>
      <c r="C12" s="39">
        <v>549.66666666666663</v>
      </c>
      <c r="D12" s="11">
        <v>7</v>
      </c>
      <c r="E12" s="32">
        <v>5</v>
      </c>
      <c r="F12" s="30">
        <v>5</v>
      </c>
      <c r="G12" s="33">
        <v>6</v>
      </c>
      <c r="H12" s="31"/>
      <c r="I12" s="29">
        <v>3</v>
      </c>
      <c r="J12" s="30">
        <v>3</v>
      </c>
      <c r="K12" s="30">
        <v>3</v>
      </c>
      <c r="L12" s="31"/>
      <c r="M12" s="29"/>
      <c r="N12" s="30"/>
      <c r="O12" s="30"/>
      <c r="P12" s="31">
        <v>3</v>
      </c>
      <c r="Q12" s="29"/>
      <c r="R12" s="30"/>
      <c r="S12" s="30"/>
      <c r="T12" s="31">
        <v>15</v>
      </c>
      <c r="U12" s="29"/>
      <c r="V12" s="30"/>
      <c r="W12" s="30"/>
      <c r="X12" s="31"/>
    </row>
    <row r="13" spans="1:28" x14ac:dyDescent="0.3">
      <c r="A13" s="11">
        <v>11</v>
      </c>
      <c r="B13" s="18" t="s">
        <v>11</v>
      </c>
      <c r="C13" s="39">
        <v>313</v>
      </c>
      <c r="D13" s="11">
        <v>6</v>
      </c>
      <c r="E13" s="32">
        <v>10</v>
      </c>
      <c r="F13" s="30">
        <v>12</v>
      </c>
      <c r="G13" s="33">
        <v>15</v>
      </c>
      <c r="H13" s="31"/>
      <c r="I13" s="29">
        <v>3</v>
      </c>
      <c r="J13" s="30">
        <v>3</v>
      </c>
      <c r="K13" s="30">
        <v>3</v>
      </c>
      <c r="L13" s="31"/>
      <c r="M13" s="29"/>
      <c r="N13" s="30"/>
      <c r="O13" s="30"/>
      <c r="P13" s="31"/>
      <c r="Q13" s="29"/>
      <c r="R13" s="30"/>
      <c r="S13" s="30"/>
      <c r="T13" s="31"/>
      <c r="U13" s="29"/>
      <c r="V13" s="30"/>
      <c r="W13" s="30"/>
      <c r="X13" s="31"/>
    </row>
    <row r="14" spans="1:28" x14ac:dyDescent="0.3">
      <c r="A14" s="11">
        <v>12</v>
      </c>
      <c r="B14" s="18" t="s">
        <v>12</v>
      </c>
      <c r="C14" s="39">
        <v>284</v>
      </c>
      <c r="D14" s="11">
        <v>5</v>
      </c>
      <c r="E14" s="29"/>
      <c r="F14" s="30"/>
      <c r="G14" s="30"/>
      <c r="H14" s="31">
        <v>10</v>
      </c>
      <c r="I14" s="29"/>
      <c r="J14" s="30"/>
      <c r="K14" s="30"/>
      <c r="L14" s="31">
        <v>4</v>
      </c>
      <c r="M14" s="29"/>
      <c r="N14" s="30"/>
      <c r="O14" s="30"/>
      <c r="P14" s="31"/>
      <c r="Q14" s="29"/>
      <c r="R14" s="30"/>
      <c r="S14" s="30"/>
      <c r="T14" s="31"/>
      <c r="U14" s="29"/>
      <c r="V14" s="30"/>
      <c r="W14" s="30"/>
      <c r="X14" s="31"/>
    </row>
    <row r="15" spans="1:28" x14ac:dyDescent="0.3">
      <c r="A15" s="11">
        <v>13</v>
      </c>
      <c r="B15" s="18" t="s">
        <v>13</v>
      </c>
      <c r="C15" s="39">
        <v>204</v>
      </c>
      <c r="D15" s="11">
        <v>4</v>
      </c>
      <c r="E15" s="29"/>
      <c r="F15" s="30"/>
      <c r="G15" s="30"/>
      <c r="H15" s="31">
        <v>10</v>
      </c>
      <c r="I15" s="29"/>
      <c r="J15" s="30"/>
      <c r="K15" s="30"/>
      <c r="L15" s="31"/>
      <c r="M15" s="29"/>
      <c r="N15" s="30"/>
      <c r="O15" s="30"/>
      <c r="P15" s="31"/>
      <c r="Q15" s="29"/>
      <c r="R15" s="30"/>
      <c r="S15" s="30"/>
      <c r="T15" s="31"/>
      <c r="U15" s="29"/>
      <c r="V15" s="30"/>
      <c r="W15" s="30"/>
      <c r="X15" s="31"/>
    </row>
    <row r="16" spans="1:28" x14ac:dyDescent="0.3">
      <c r="A16" s="11">
        <v>14</v>
      </c>
      <c r="B16" s="28" t="s">
        <v>15</v>
      </c>
      <c r="C16" s="39">
        <v>2013.6666666666667</v>
      </c>
      <c r="D16" s="11">
        <v>16</v>
      </c>
      <c r="E16" s="32">
        <v>35</v>
      </c>
      <c r="F16" s="30">
        <v>40</v>
      </c>
      <c r="G16" s="33">
        <v>45</v>
      </c>
      <c r="H16" s="31"/>
      <c r="I16" s="29"/>
      <c r="J16" s="30"/>
      <c r="K16" s="30"/>
      <c r="L16" s="31">
        <v>60</v>
      </c>
      <c r="M16" s="29"/>
      <c r="N16" s="30"/>
      <c r="O16" s="30"/>
      <c r="P16" s="31"/>
      <c r="Q16" s="29"/>
      <c r="R16" s="30"/>
      <c r="S16" s="30"/>
      <c r="T16" s="31"/>
      <c r="U16" s="29"/>
      <c r="V16" s="30"/>
      <c r="W16" s="30"/>
      <c r="X16" s="31"/>
    </row>
    <row r="17" spans="1:24" x14ac:dyDescent="0.3">
      <c r="A17" s="11">
        <v>15</v>
      </c>
      <c r="B17" s="18" t="s">
        <v>19</v>
      </c>
      <c r="C17" s="39">
        <v>203</v>
      </c>
      <c r="D17" s="11">
        <v>3</v>
      </c>
      <c r="E17" s="29"/>
      <c r="F17" s="30"/>
      <c r="G17" s="30"/>
      <c r="H17" s="31">
        <v>10</v>
      </c>
      <c r="I17" s="29"/>
      <c r="J17" s="30"/>
      <c r="K17" s="30"/>
      <c r="L17" s="31"/>
      <c r="M17" s="29"/>
      <c r="N17" s="30"/>
      <c r="O17" s="30"/>
      <c r="P17" s="31"/>
      <c r="Q17" s="29"/>
      <c r="R17" s="30"/>
      <c r="S17" s="30"/>
      <c r="T17" s="31"/>
      <c r="U17" s="29"/>
      <c r="V17" s="30"/>
      <c r="W17" s="30"/>
      <c r="X17" s="31"/>
    </row>
    <row r="18" spans="1:24" x14ac:dyDescent="0.3">
      <c r="A18" s="11">
        <v>16</v>
      </c>
      <c r="B18" s="28" t="s">
        <v>14</v>
      </c>
      <c r="C18" s="39">
        <v>129.66666666666669</v>
      </c>
      <c r="D18" s="11">
        <v>2</v>
      </c>
      <c r="E18" s="29">
        <v>6</v>
      </c>
      <c r="F18" s="30">
        <v>6</v>
      </c>
      <c r="G18" s="30">
        <v>7</v>
      </c>
      <c r="H18" s="31"/>
      <c r="I18" s="29"/>
      <c r="J18" s="30"/>
      <c r="K18" s="30"/>
      <c r="L18" s="31"/>
      <c r="M18" s="29"/>
      <c r="N18" s="30"/>
      <c r="O18" s="30"/>
      <c r="P18" s="31"/>
      <c r="Q18" s="29"/>
      <c r="R18" s="30"/>
      <c r="S18" s="30"/>
      <c r="T18" s="31"/>
      <c r="U18" s="29"/>
      <c r="V18" s="30"/>
      <c r="W18" s="30"/>
      <c r="X18" s="31"/>
    </row>
    <row r="19" spans="1:24" x14ac:dyDescent="0.3">
      <c r="A19" s="11">
        <v>17</v>
      </c>
      <c r="B19" s="28" t="s">
        <v>20</v>
      </c>
      <c r="C19" s="39">
        <v>3529.6666666666661</v>
      </c>
      <c r="D19" s="11">
        <v>20</v>
      </c>
      <c r="E19" s="29">
        <v>5</v>
      </c>
      <c r="F19" s="30">
        <v>5</v>
      </c>
      <c r="G19" s="30">
        <v>6</v>
      </c>
      <c r="H19" s="31"/>
      <c r="I19" s="29">
        <v>85</v>
      </c>
      <c r="J19" s="30">
        <v>80</v>
      </c>
      <c r="K19" s="30">
        <v>100</v>
      </c>
      <c r="L19" s="31"/>
      <c r="M19" s="29"/>
      <c r="N19" s="30"/>
      <c r="O19" s="30"/>
      <c r="P19" s="31">
        <v>60</v>
      </c>
      <c r="Q19" s="29">
        <v>20</v>
      </c>
      <c r="R19" s="30">
        <v>20</v>
      </c>
      <c r="S19" s="30">
        <v>25</v>
      </c>
      <c r="T19" s="31"/>
      <c r="U19" s="29"/>
      <c r="V19" s="30"/>
      <c r="W19" s="30"/>
      <c r="X19" s="31"/>
    </row>
    <row r="20" spans="1:24" x14ac:dyDescent="0.3">
      <c r="A20" s="11">
        <v>18</v>
      </c>
      <c r="B20" s="28" t="s">
        <v>18</v>
      </c>
      <c r="C20" s="39">
        <v>1172</v>
      </c>
      <c r="D20" s="11">
        <v>12</v>
      </c>
      <c r="E20" s="29"/>
      <c r="F20" s="30"/>
      <c r="G20" s="30"/>
      <c r="H20" s="31">
        <v>50</v>
      </c>
      <c r="I20" s="29"/>
      <c r="J20" s="30"/>
      <c r="K20" s="30"/>
      <c r="L20" s="31">
        <v>8</v>
      </c>
      <c r="M20" s="29"/>
      <c r="N20" s="30"/>
      <c r="O20" s="30"/>
      <c r="P20" s="31"/>
      <c r="Q20" s="29"/>
      <c r="R20" s="30"/>
      <c r="S20" s="30"/>
      <c r="T20" s="31"/>
      <c r="U20" s="29"/>
      <c r="V20" s="30"/>
      <c r="W20" s="30"/>
      <c r="X20" s="31"/>
    </row>
    <row r="21" spans="1:24" x14ac:dyDescent="0.3">
      <c r="A21" s="11">
        <v>19</v>
      </c>
      <c r="B21" s="28" t="s">
        <v>16</v>
      </c>
      <c r="C21" s="39">
        <v>649</v>
      </c>
      <c r="D21" s="11">
        <v>9</v>
      </c>
      <c r="E21" s="29">
        <v>10</v>
      </c>
      <c r="F21" s="30">
        <v>10</v>
      </c>
      <c r="G21" s="30">
        <v>12</v>
      </c>
      <c r="H21" s="31"/>
      <c r="I21" s="29">
        <v>10</v>
      </c>
      <c r="J21" s="30">
        <v>10</v>
      </c>
      <c r="K21" s="30">
        <v>12</v>
      </c>
      <c r="L21" s="31"/>
      <c r="M21" s="29">
        <v>10</v>
      </c>
      <c r="N21" s="30">
        <v>10</v>
      </c>
      <c r="O21" s="30">
        <v>12</v>
      </c>
      <c r="P21" s="31"/>
      <c r="Q21" s="29"/>
      <c r="R21" s="30"/>
      <c r="S21" s="30"/>
      <c r="T21" s="31"/>
      <c r="U21" s="29"/>
      <c r="V21" s="30"/>
      <c r="W21" s="30"/>
      <c r="X21" s="31"/>
    </row>
    <row r="22" spans="1:24" ht="15" thickBot="1" x14ac:dyDescent="0.35">
      <c r="A22" s="11">
        <v>20</v>
      </c>
      <c r="B22" s="28" t="s">
        <v>17</v>
      </c>
      <c r="C22" s="39">
        <v>102</v>
      </c>
      <c r="D22" s="11">
        <v>1</v>
      </c>
      <c r="E22" s="35"/>
      <c r="F22" s="36"/>
      <c r="G22" s="36"/>
      <c r="H22" s="37">
        <v>5</v>
      </c>
      <c r="I22" s="35"/>
      <c r="J22" s="36"/>
      <c r="K22" s="36"/>
      <c r="L22" s="37"/>
      <c r="M22" s="35"/>
      <c r="N22" s="36"/>
      <c r="O22" s="36"/>
      <c r="P22" s="37"/>
      <c r="Q22" s="35"/>
      <c r="R22" s="36"/>
      <c r="S22" s="36"/>
      <c r="T22" s="37"/>
      <c r="U22" s="35"/>
      <c r="V22" s="36"/>
      <c r="W22" s="36"/>
      <c r="X22" s="37"/>
    </row>
    <row r="23" spans="1:24" ht="15" thickTop="1" x14ac:dyDescent="0.3"/>
  </sheetData>
  <mergeCells count="8">
    <mergeCell ref="A1:A2"/>
    <mergeCell ref="B1:B2"/>
    <mergeCell ref="C1:C2"/>
    <mergeCell ref="U1:X1"/>
    <mergeCell ref="E1:H1"/>
    <mergeCell ref="I1:L1"/>
    <mergeCell ref="M1:P1"/>
    <mergeCell ref="Q1:T1"/>
  </mergeCells>
  <conditionalFormatting sqref="E3:H22">
    <cfRule type="cellIs" dxfId="109" priority="6" operator="equal">
      <formula>0</formula>
    </cfRule>
  </conditionalFormatting>
  <conditionalFormatting sqref="I1:L22">
    <cfRule type="cellIs" dxfId="108" priority="5" operator="equal">
      <formula>0</formula>
    </cfRule>
  </conditionalFormatting>
  <conditionalFormatting sqref="M1:P22">
    <cfRule type="cellIs" dxfId="107" priority="4" operator="equal">
      <formula>0</formula>
    </cfRule>
  </conditionalFormatting>
  <conditionalFormatting sqref="Q1:T22">
    <cfRule type="cellIs" dxfId="106" priority="3" operator="equal">
      <formula>0</formula>
    </cfRule>
  </conditionalFormatting>
  <conditionalFormatting sqref="U1:X2">
    <cfRule type="cellIs" dxfId="105" priority="2" operator="equal">
      <formula>0</formula>
    </cfRule>
  </conditionalFormatting>
  <conditionalFormatting sqref="U1:X22">
    <cfRule type="cellIs" dxfId="10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20"/>
  <sheetViews>
    <sheetView workbookViewId="0">
      <selection sqref="A1:A2"/>
    </sheetView>
  </sheetViews>
  <sheetFormatPr defaultRowHeight="14.4" x14ac:dyDescent="0.3"/>
  <cols>
    <col min="1" max="1" width="14.109375" bestFit="1" customWidth="1"/>
  </cols>
  <sheetData>
    <row r="1" spans="1:23" ht="15" thickTop="1" x14ac:dyDescent="0.3">
      <c r="A1" s="84" t="s">
        <v>33</v>
      </c>
      <c r="B1" s="86" t="s">
        <v>44</v>
      </c>
      <c r="C1" s="43" t="s">
        <v>38</v>
      </c>
      <c r="D1" s="87" t="s">
        <v>34</v>
      </c>
      <c r="E1" s="88"/>
      <c r="F1" s="88"/>
      <c r="G1" s="89"/>
      <c r="H1" s="87" t="s">
        <v>35</v>
      </c>
      <c r="I1" s="88"/>
      <c r="J1" s="88"/>
      <c r="K1" s="89"/>
      <c r="L1" s="87" t="s">
        <v>36</v>
      </c>
      <c r="M1" s="88"/>
      <c r="N1" s="88"/>
      <c r="O1" s="89"/>
      <c r="P1" s="87" t="s">
        <v>37</v>
      </c>
      <c r="Q1" s="88"/>
      <c r="R1" s="88"/>
      <c r="S1" s="89"/>
      <c r="T1" s="87" t="s">
        <v>45</v>
      </c>
      <c r="U1" s="88"/>
      <c r="V1" s="88"/>
      <c r="W1" s="89"/>
    </row>
    <row r="2" spans="1:23" x14ac:dyDescent="0.3">
      <c r="A2" s="85"/>
      <c r="B2" s="86"/>
      <c r="C2" s="38"/>
      <c r="D2" s="29" t="s">
        <v>27</v>
      </c>
      <c r="E2" s="30" t="s">
        <v>30</v>
      </c>
      <c r="F2" s="30" t="s">
        <v>28</v>
      </c>
      <c r="G2" s="31" t="s">
        <v>29</v>
      </c>
      <c r="H2" s="29" t="s">
        <v>27</v>
      </c>
      <c r="I2" s="30" t="s">
        <v>30</v>
      </c>
      <c r="J2" s="30" t="s">
        <v>28</v>
      </c>
      <c r="K2" s="31" t="s">
        <v>29</v>
      </c>
      <c r="L2" s="29" t="s">
        <v>27</v>
      </c>
      <c r="M2" s="30" t="s">
        <v>30</v>
      </c>
      <c r="N2" s="30" t="s">
        <v>28</v>
      </c>
      <c r="O2" s="31" t="s">
        <v>29</v>
      </c>
      <c r="P2" s="29" t="s">
        <v>27</v>
      </c>
      <c r="Q2" s="30" t="s">
        <v>30</v>
      </c>
      <c r="R2" s="30" t="s">
        <v>28</v>
      </c>
      <c r="S2" s="31" t="s">
        <v>29</v>
      </c>
      <c r="T2" s="29" t="s">
        <v>27</v>
      </c>
      <c r="U2" s="30" t="s">
        <v>30</v>
      </c>
      <c r="V2" s="30" t="s">
        <v>28</v>
      </c>
      <c r="W2" s="31" t="s">
        <v>29</v>
      </c>
    </row>
    <row r="3" spans="1:23" x14ac:dyDescent="0.3">
      <c r="A3" s="45" t="s">
        <v>2</v>
      </c>
      <c r="B3" s="39">
        <v>3393.666666666667</v>
      </c>
      <c r="C3" s="11">
        <v>19</v>
      </c>
      <c r="D3" s="32">
        <v>816</v>
      </c>
      <c r="E3" s="32">
        <v>915</v>
      </c>
      <c r="F3" s="32">
        <v>1113</v>
      </c>
      <c r="G3" s="32">
        <v>0</v>
      </c>
      <c r="H3" s="32">
        <v>1024</v>
      </c>
      <c r="I3" s="32">
        <v>1124</v>
      </c>
      <c r="J3" s="32">
        <v>1424</v>
      </c>
      <c r="K3" s="32">
        <v>0</v>
      </c>
      <c r="L3" s="32">
        <v>0</v>
      </c>
      <c r="M3" s="32">
        <v>0</v>
      </c>
      <c r="N3" s="32">
        <v>0</v>
      </c>
      <c r="O3" s="32">
        <v>708</v>
      </c>
      <c r="P3" s="32">
        <v>486</v>
      </c>
      <c r="Q3" s="32">
        <v>406</v>
      </c>
      <c r="R3" s="32">
        <v>605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</row>
    <row r="4" spans="1:23" x14ac:dyDescent="0.3">
      <c r="A4" s="47" t="s">
        <v>3</v>
      </c>
      <c r="B4" s="39">
        <v>1142.3333333333335</v>
      </c>
      <c r="C4" s="11">
        <v>11</v>
      </c>
      <c r="D4" s="32">
        <v>366</v>
      </c>
      <c r="E4" s="32">
        <v>406</v>
      </c>
      <c r="F4" s="32">
        <v>525</v>
      </c>
      <c r="G4" s="32">
        <v>0</v>
      </c>
      <c r="H4" s="32">
        <v>0</v>
      </c>
      <c r="I4" s="32">
        <v>0</v>
      </c>
      <c r="J4" s="32">
        <v>0</v>
      </c>
      <c r="K4" s="32">
        <v>710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</row>
    <row r="5" spans="1:23" x14ac:dyDescent="0.3">
      <c r="A5" s="47" t="s">
        <v>4</v>
      </c>
      <c r="B5" s="39">
        <v>1350</v>
      </c>
      <c r="C5" s="11">
        <v>14</v>
      </c>
      <c r="D5" s="32">
        <v>104</v>
      </c>
      <c r="E5" s="32">
        <v>104</v>
      </c>
      <c r="F5" s="32">
        <v>103</v>
      </c>
      <c r="G5" s="32">
        <v>0</v>
      </c>
      <c r="H5" s="32">
        <v>144</v>
      </c>
      <c r="I5" s="32">
        <v>143</v>
      </c>
      <c r="J5" s="32">
        <v>143</v>
      </c>
      <c r="K5" s="32">
        <v>0</v>
      </c>
      <c r="L5" s="32">
        <v>103</v>
      </c>
      <c r="M5" s="32">
        <v>103</v>
      </c>
      <c r="N5" s="32">
        <v>103</v>
      </c>
      <c r="O5" s="32">
        <v>0</v>
      </c>
      <c r="P5" s="32">
        <v>0</v>
      </c>
      <c r="Q5" s="32">
        <v>0</v>
      </c>
      <c r="R5" s="32">
        <v>0</v>
      </c>
      <c r="S5" s="32">
        <v>909</v>
      </c>
      <c r="T5" s="32">
        <v>0</v>
      </c>
      <c r="U5" s="32">
        <v>0</v>
      </c>
      <c r="V5" s="32">
        <v>0</v>
      </c>
      <c r="W5" s="32">
        <v>83</v>
      </c>
    </row>
    <row r="6" spans="1:23" x14ac:dyDescent="0.3">
      <c r="A6" s="49" t="s">
        <v>5</v>
      </c>
      <c r="B6" s="39">
        <v>673</v>
      </c>
      <c r="C6" s="11">
        <v>10</v>
      </c>
      <c r="D6" s="32">
        <v>103</v>
      </c>
      <c r="E6" s="32">
        <v>103</v>
      </c>
      <c r="F6" s="32">
        <v>103</v>
      </c>
      <c r="G6" s="32">
        <v>0</v>
      </c>
      <c r="H6" s="32">
        <v>265</v>
      </c>
      <c r="I6" s="32">
        <v>265</v>
      </c>
      <c r="J6" s="32">
        <v>265</v>
      </c>
      <c r="K6" s="32">
        <v>0</v>
      </c>
      <c r="L6" s="32">
        <v>305</v>
      </c>
      <c r="M6" s="32">
        <v>305</v>
      </c>
      <c r="N6" s="32">
        <v>305</v>
      </c>
      <c r="O6" s="32">
        <v>0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3">
      <c r="A7" s="18" t="s">
        <v>6</v>
      </c>
      <c r="B7" s="39">
        <v>1560.3333333333333</v>
      </c>
      <c r="C7" s="11">
        <v>15</v>
      </c>
      <c r="D7" s="32">
        <v>104</v>
      </c>
      <c r="E7" s="32">
        <v>104</v>
      </c>
      <c r="F7" s="32">
        <v>103</v>
      </c>
      <c r="G7" s="32">
        <v>0</v>
      </c>
      <c r="H7" s="32">
        <v>144</v>
      </c>
      <c r="I7" s="32">
        <v>143</v>
      </c>
      <c r="J7" s="32">
        <v>143</v>
      </c>
      <c r="K7" s="32">
        <v>0</v>
      </c>
      <c r="L7" s="32">
        <v>0</v>
      </c>
      <c r="M7" s="32">
        <v>0</v>
      </c>
      <c r="N7" s="32">
        <v>0</v>
      </c>
      <c r="O7" s="32">
        <v>1010</v>
      </c>
      <c r="P7" s="32">
        <v>304</v>
      </c>
      <c r="Q7" s="32">
        <v>303</v>
      </c>
      <c r="R7" s="32">
        <v>303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</row>
    <row r="9" spans="1:23" ht="15" thickBot="1" x14ac:dyDescent="0.35"/>
    <row r="10" spans="1:23" ht="15" thickTop="1" x14ac:dyDescent="0.3">
      <c r="A10" s="84" t="s">
        <v>33</v>
      </c>
      <c r="B10" s="50"/>
      <c r="D10" s="87" t="s">
        <v>34</v>
      </c>
      <c r="E10" s="88"/>
      <c r="F10" s="88"/>
      <c r="G10" s="89"/>
      <c r="H10" s="87" t="s">
        <v>35</v>
      </c>
      <c r="I10" s="88"/>
      <c r="J10" s="88"/>
      <c r="K10" s="89"/>
      <c r="L10" s="87" t="s">
        <v>36</v>
      </c>
      <c r="M10" s="88"/>
      <c r="N10" s="88"/>
      <c r="O10" s="89"/>
      <c r="P10" s="87" t="s">
        <v>37</v>
      </c>
      <c r="Q10" s="88"/>
      <c r="R10" s="88"/>
      <c r="S10" s="89"/>
      <c r="T10" s="87" t="s">
        <v>45</v>
      </c>
      <c r="U10" s="88"/>
      <c r="V10" s="88"/>
      <c r="W10" s="89"/>
    </row>
    <row r="11" spans="1:23" x14ac:dyDescent="0.3">
      <c r="A11" s="85"/>
      <c r="D11" s="29" t="s">
        <v>27</v>
      </c>
      <c r="E11" s="30" t="s">
        <v>30</v>
      </c>
      <c r="F11" s="30" t="s">
        <v>28</v>
      </c>
      <c r="G11" s="31" t="s">
        <v>29</v>
      </c>
      <c r="H11" s="29" t="s">
        <v>27</v>
      </c>
      <c r="I11" s="30" t="s">
        <v>30</v>
      </c>
      <c r="J11" s="30" t="s">
        <v>28</v>
      </c>
      <c r="K11" s="31" t="s">
        <v>29</v>
      </c>
      <c r="L11" s="29" t="s">
        <v>27</v>
      </c>
      <c r="M11" s="30" t="s">
        <v>30</v>
      </c>
      <c r="N11" s="30" t="s">
        <v>28</v>
      </c>
      <c r="O11" s="31" t="s">
        <v>29</v>
      </c>
      <c r="P11" s="29" t="s">
        <v>27</v>
      </c>
      <c r="Q11" s="30" t="s">
        <v>30</v>
      </c>
      <c r="R11" s="30" t="s">
        <v>28</v>
      </c>
      <c r="S11" s="31" t="s">
        <v>29</v>
      </c>
      <c r="T11" s="29" t="s">
        <v>27</v>
      </c>
      <c r="U11" s="30" t="s">
        <v>30</v>
      </c>
      <c r="V11" s="30" t="s">
        <v>28</v>
      </c>
      <c r="W11" s="31" t="s">
        <v>29</v>
      </c>
    </row>
    <row r="12" spans="1:23" x14ac:dyDescent="0.3">
      <c r="A12" s="45" t="s">
        <v>2</v>
      </c>
      <c r="D12" s="24">
        <v>16</v>
      </c>
      <c r="E12" s="11">
        <v>15</v>
      </c>
      <c r="F12" s="21">
        <v>13</v>
      </c>
      <c r="G12" s="31"/>
      <c r="H12" s="20">
        <v>24</v>
      </c>
      <c r="I12" s="11">
        <v>24</v>
      </c>
      <c r="J12" s="11">
        <v>24</v>
      </c>
      <c r="K12" s="31"/>
      <c r="L12" s="29"/>
      <c r="M12" s="30"/>
      <c r="N12" s="30"/>
      <c r="O12" s="18">
        <v>8</v>
      </c>
      <c r="P12" s="40">
        <v>6</v>
      </c>
      <c r="Q12" s="30">
        <v>6</v>
      </c>
      <c r="R12" s="30">
        <v>5</v>
      </c>
      <c r="S12" s="31"/>
      <c r="T12" s="29"/>
      <c r="U12" s="30"/>
      <c r="V12" s="30"/>
      <c r="W12" s="31"/>
    </row>
    <row r="13" spans="1:23" x14ac:dyDescent="0.3">
      <c r="A13" s="47" t="s">
        <v>3</v>
      </c>
      <c r="D13" s="24">
        <v>6</v>
      </c>
      <c r="E13" s="11">
        <v>6</v>
      </c>
      <c r="F13" s="21">
        <v>5</v>
      </c>
      <c r="G13" s="31"/>
      <c r="H13" s="29"/>
      <c r="I13" s="30"/>
      <c r="J13" s="30"/>
      <c r="K13" s="20">
        <v>10</v>
      </c>
      <c r="L13" s="29"/>
      <c r="M13" s="30"/>
      <c r="N13" s="30"/>
      <c r="O13" s="31"/>
      <c r="P13" s="29"/>
      <c r="Q13" s="30"/>
      <c r="R13" s="30"/>
      <c r="S13" s="31"/>
      <c r="T13" s="29"/>
      <c r="U13" s="30"/>
      <c r="V13" s="30"/>
      <c r="W13" s="31"/>
    </row>
    <row r="14" spans="1:23" x14ac:dyDescent="0.3">
      <c r="A14" s="47" t="s">
        <v>4</v>
      </c>
      <c r="D14" s="24">
        <v>4</v>
      </c>
      <c r="E14" s="11">
        <v>4</v>
      </c>
      <c r="F14" s="21">
        <v>3</v>
      </c>
      <c r="G14" s="34"/>
      <c r="H14" s="20">
        <v>4</v>
      </c>
      <c r="I14" s="11">
        <v>3</v>
      </c>
      <c r="J14" s="11">
        <v>3</v>
      </c>
      <c r="K14" s="31"/>
      <c r="L14" s="29">
        <v>3</v>
      </c>
      <c r="M14" s="30">
        <v>3</v>
      </c>
      <c r="N14" s="30">
        <v>3</v>
      </c>
      <c r="O14" s="34"/>
      <c r="P14" s="32"/>
      <c r="Q14" s="30"/>
      <c r="R14" s="33"/>
      <c r="S14" s="41">
        <v>9</v>
      </c>
      <c r="T14" s="29"/>
      <c r="U14" s="33"/>
      <c r="V14" s="33"/>
      <c r="W14" s="42">
        <v>3</v>
      </c>
    </row>
    <row r="15" spans="1:23" x14ac:dyDescent="0.3">
      <c r="A15" s="49" t="s">
        <v>5</v>
      </c>
      <c r="D15" s="24">
        <v>3</v>
      </c>
      <c r="E15" s="11">
        <v>3</v>
      </c>
      <c r="F15" s="21">
        <v>3</v>
      </c>
      <c r="G15" s="31"/>
      <c r="H15" s="20">
        <v>5</v>
      </c>
      <c r="I15" s="11">
        <v>5</v>
      </c>
      <c r="J15" s="11">
        <v>5</v>
      </c>
      <c r="K15" s="31"/>
      <c r="L15" s="29">
        <v>5</v>
      </c>
      <c r="M15" s="30">
        <v>5</v>
      </c>
      <c r="N15" s="30">
        <v>5</v>
      </c>
      <c r="O15" s="31"/>
      <c r="P15" s="29"/>
      <c r="Q15" s="30"/>
      <c r="R15" s="30"/>
      <c r="S15" s="31"/>
      <c r="T15" s="29"/>
      <c r="U15" s="30"/>
      <c r="V15" s="30"/>
      <c r="W15" s="31"/>
    </row>
    <row r="16" spans="1:23" x14ac:dyDescent="0.3">
      <c r="A16" s="18" t="s">
        <v>6</v>
      </c>
      <c r="D16" s="24">
        <v>4</v>
      </c>
      <c r="E16" s="11">
        <v>4</v>
      </c>
      <c r="F16" s="21">
        <v>3</v>
      </c>
      <c r="G16" s="31"/>
      <c r="H16" s="20">
        <v>4</v>
      </c>
      <c r="I16" s="11">
        <v>3</v>
      </c>
      <c r="J16" s="11">
        <v>3</v>
      </c>
      <c r="K16" s="31"/>
      <c r="L16" s="29"/>
      <c r="M16" s="30"/>
      <c r="N16" s="30"/>
      <c r="O16" s="31">
        <v>10</v>
      </c>
      <c r="P16" s="29">
        <v>4</v>
      </c>
      <c r="Q16" s="30">
        <v>3</v>
      </c>
      <c r="R16" s="30">
        <v>3</v>
      </c>
      <c r="S16" s="31"/>
      <c r="T16" s="29"/>
      <c r="U16" s="30"/>
      <c r="V16" s="30"/>
      <c r="W16" s="31"/>
    </row>
    <row r="20" spans="1:2" x14ac:dyDescent="0.3">
      <c r="A20" t="s">
        <v>46</v>
      </c>
      <c r="B20">
        <v>1200</v>
      </c>
    </row>
  </sheetData>
  <sortState ref="A5:C24">
    <sortCondition ref="B5"/>
  </sortState>
  <mergeCells count="13">
    <mergeCell ref="A10:A11"/>
    <mergeCell ref="T1:W1"/>
    <mergeCell ref="D10:G10"/>
    <mergeCell ref="H10:K10"/>
    <mergeCell ref="L10:O10"/>
    <mergeCell ref="P10:S10"/>
    <mergeCell ref="T10:W10"/>
    <mergeCell ref="A1:A2"/>
    <mergeCell ref="B1:B2"/>
    <mergeCell ref="D1:G1"/>
    <mergeCell ref="H1:K1"/>
    <mergeCell ref="L1:O1"/>
    <mergeCell ref="P1:S1"/>
  </mergeCells>
  <conditionalFormatting sqref="D3:W7">
    <cfRule type="cellIs" dxfId="103" priority="12" operator="equal">
      <formula>0</formula>
    </cfRule>
  </conditionalFormatting>
  <conditionalFormatting sqref="H1:K2">
    <cfRule type="cellIs" dxfId="102" priority="11" operator="equal">
      <formula>0</formula>
    </cfRule>
  </conditionalFormatting>
  <conditionalFormatting sqref="L1:O2">
    <cfRule type="cellIs" dxfId="101" priority="10" operator="equal">
      <formula>0</formula>
    </cfRule>
  </conditionalFormatting>
  <conditionalFormatting sqref="P1:S2">
    <cfRule type="cellIs" dxfId="100" priority="9" operator="equal">
      <formula>0</formula>
    </cfRule>
  </conditionalFormatting>
  <conditionalFormatting sqref="T1:W2">
    <cfRule type="cellIs" dxfId="99" priority="8" operator="equal">
      <formula>0</formula>
    </cfRule>
  </conditionalFormatting>
  <conditionalFormatting sqref="T1:W2">
    <cfRule type="cellIs" dxfId="98" priority="7" operator="equal">
      <formula>0</formula>
    </cfRule>
  </conditionalFormatting>
  <conditionalFormatting sqref="D12:G16">
    <cfRule type="cellIs" dxfId="97" priority="6" operator="equal">
      <formula>0</formula>
    </cfRule>
  </conditionalFormatting>
  <conditionalFormatting sqref="H10:K16">
    <cfRule type="cellIs" dxfId="96" priority="5" operator="equal">
      <formula>0</formula>
    </cfRule>
  </conditionalFormatting>
  <conditionalFormatting sqref="L10:O16">
    <cfRule type="cellIs" dxfId="95" priority="4" operator="equal">
      <formula>0</formula>
    </cfRule>
  </conditionalFormatting>
  <conditionalFormatting sqref="P10:S16">
    <cfRule type="cellIs" dxfId="94" priority="3" operator="equal">
      <formula>0</formula>
    </cfRule>
  </conditionalFormatting>
  <conditionalFormatting sqref="T10:W11">
    <cfRule type="cellIs" dxfId="93" priority="2" operator="equal">
      <formula>0</formula>
    </cfRule>
  </conditionalFormatting>
  <conditionalFormatting sqref="T10:W16">
    <cfRule type="cellIs" dxfId="92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4"/>
  <sheetViews>
    <sheetView workbookViewId="0"/>
  </sheetViews>
  <sheetFormatPr defaultRowHeight="14.4" x14ac:dyDescent="0.3"/>
  <cols>
    <col min="1" max="1" width="4" bestFit="1" customWidth="1"/>
    <col min="2" max="2" width="14.109375" bestFit="1" customWidth="1"/>
    <col min="3" max="3" width="13.88671875" bestFit="1" customWidth="1"/>
    <col min="4" max="4" width="7.33203125" bestFit="1" customWidth="1"/>
    <col min="5" max="5" width="14.109375" bestFit="1" customWidth="1"/>
    <col min="6" max="6" width="9.88671875" bestFit="1" customWidth="1"/>
    <col min="7" max="7" width="7.33203125" bestFit="1" customWidth="1"/>
    <col min="8" max="8" width="14.109375" bestFit="1" customWidth="1"/>
    <col min="9" max="9" width="9.88671875" bestFit="1" customWidth="1"/>
    <col min="10" max="10" width="7.33203125" bestFit="1" customWidth="1"/>
    <col min="11" max="11" width="14.109375" bestFit="1" customWidth="1"/>
    <col min="12" max="12" width="9.88671875" bestFit="1" customWidth="1"/>
    <col min="13" max="13" width="7.33203125" bestFit="1" customWidth="1"/>
    <col min="14" max="14" width="14.109375" bestFit="1" customWidth="1"/>
    <col min="15" max="15" width="9.88671875" bestFit="1" customWidth="1"/>
    <col min="16" max="16" width="16" bestFit="1" customWidth="1"/>
    <col min="17" max="17" width="14.109375" bestFit="1" customWidth="1"/>
    <col min="18" max="18" width="9.88671875" bestFit="1" customWidth="1"/>
    <col min="19" max="19" width="16" bestFit="1" customWidth="1"/>
  </cols>
  <sheetData>
    <row r="1" spans="1:19" s="11" customFormat="1" ht="15.6" thickTop="1" thickBot="1" x14ac:dyDescent="0.35">
      <c r="A1" s="1" t="s">
        <v>0</v>
      </c>
      <c r="B1" s="1"/>
      <c r="C1" s="25" t="s">
        <v>31</v>
      </c>
      <c r="D1" s="13" t="s">
        <v>24</v>
      </c>
      <c r="E1" s="14" t="s">
        <v>1</v>
      </c>
      <c r="F1" s="23" t="s">
        <v>22</v>
      </c>
      <c r="G1" s="13" t="s">
        <v>23</v>
      </c>
      <c r="H1" s="14" t="s">
        <v>1</v>
      </c>
      <c r="I1" s="23" t="s">
        <v>22</v>
      </c>
      <c r="J1" s="13" t="s">
        <v>25</v>
      </c>
      <c r="K1" s="13" t="s">
        <v>1</v>
      </c>
      <c r="L1" s="13" t="s">
        <v>22</v>
      </c>
      <c r="M1" s="13" t="s">
        <v>26</v>
      </c>
      <c r="N1" s="14" t="s">
        <v>1</v>
      </c>
      <c r="O1" s="14" t="s">
        <v>22</v>
      </c>
      <c r="P1" s="16" t="s">
        <v>21</v>
      </c>
    </row>
    <row r="2" spans="1:19" s="11" customFormat="1" ht="15" thickTop="1" x14ac:dyDescent="0.3">
      <c r="A2" s="19">
        <v>1</v>
      </c>
      <c r="B2" s="46" t="s">
        <v>2</v>
      </c>
      <c r="C2" s="26">
        <v>48</v>
      </c>
      <c r="D2" s="15" t="s">
        <v>27</v>
      </c>
      <c r="E2" s="22">
        <v>40</v>
      </c>
      <c r="F2" s="24">
        <v>16</v>
      </c>
      <c r="G2" s="15" t="s">
        <v>27</v>
      </c>
      <c r="H2" s="20">
        <v>50</v>
      </c>
      <c r="I2" s="20">
        <v>24</v>
      </c>
      <c r="J2" s="20" t="s">
        <v>29</v>
      </c>
      <c r="K2" s="20">
        <v>35</v>
      </c>
      <c r="L2" s="18">
        <v>8</v>
      </c>
      <c r="M2" s="15" t="s">
        <v>27</v>
      </c>
      <c r="N2" s="2">
        <v>24</v>
      </c>
      <c r="O2" s="2">
        <v>6</v>
      </c>
      <c r="P2" s="17">
        <v>1</v>
      </c>
    </row>
    <row r="3" spans="1:19" s="11" customFormat="1" x14ac:dyDescent="0.3">
      <c r="D3" s="11" t="s">
        <v>30</v>
      </c>
      <c r="E3" s="11">
        <v>45</v>
      </c>
      <c r="F3" s="11">
        <v>15</v>
      </c>
      <c r="G3" s="11" t="s">
        <v>30</v>
      </c>
      <c r="H3" s="11">
        <v>55</v>
      </c>
      <c r="I3" s="11">
        <v>24</v>
      </c>
      <c r="M3" s="11" t="s">
        <v>30</v>
      </c>
      <c r="N3" s="11">
        <v>20</v>
      </c>
      <c r="O3" s="11">
        <v>6</v>
      </c>
    </row>
    <row r="4" spans="1:19" s="11" customFormat="1" x14ac:dyDescent="0.3">
      <c r="D4" s="11" t="s">
        <v>28</v>
      </c>
      <c r="E4" s="21">
        <v>55</v>
      </c>
      <c r="F4" s="21">
        <v>13</v>
      </c>
      <c r="G4" s="11" t="s">
        <v>28</v>
      </c>
      <c r="H4" s="11">
        <v>70</v>
      </c>
      <c r="I4" s="11">
        <v>24</v>
      </c>
      <c r="M4" s="11" t="s">
        <v>28</v>
      </c>
      <c r="N4" s="11">
        <v>30</v>
      </c>
      <c r="O4" s="11">
        <v>5</v>
      </c>
    </row>
    <row r="5" spans="1:19" ht="15" thickBot="1" x14ac:dyDescent="0.35"/>
    <row r="6" spans="1:19" s="11" customFormat="1" ht="15.6" thickTop="1" thickBot="1" x14ac:dyDescent="0.35">
      <c r="A6" s="1" t="s">
        <v>0</v>
      </c>
      <c r="B6" s="1"/>
      <c r="C6" s="25" t="s">
        <v>31</v>
      </c>
      <c r="D6" s="13" t="s">
        <v>24</v>
      </c>
      <c r="E6" s="14" t="s">
        <v>1</v>
      </c>
      <c r="F6" s="23" t="s">
        <v>22</v>
      </c>
      <c r="G6" s="13" t="s">
        <v>23</v>
      </c>
      <c r="H6" s="14" t="s">
        <v>1</v>
      </c>
      <c r="I6" s="23" t="s">
        <v>22</v>
      </c>
      <c r="J6" s="13" t="s">
        <v>25</v>
      </c>
      <c r="K6" s="13" t="s">
        <v>1</v>
      </c>
      <c r="L6" s="13" t="s">
        <v>22</v>
      </c>
      <c r="M6" s="13" t="s">
        <v>26</v>
      </c>
      <c r="N6" s="14" t="s">
        <v>1</v>
      </c>
      <c r="O6" s="14" t="s">
        <v>22</v>
      </c>
      <c r="P6" s="13" t="s">
        <v>32</v>
      </c>
      <c r="Q6" s="14" t="s">
        <v>1</v>
      </c>
      <c r="R6" s="14" t="s">
        <v>22</v>
      </c>
      <c r="S6" s="16" t="s">
        <v>21</v>
      </c>
    </row>
    <row r="7" spans="1:19" s="11" customFormat="1" ht="15" thickTop="1" x14ac:dyDescent="0.3">
      <c r="A7" s="19">
        <v>3</v>
      </c>
      <c r="B7" s="48" t="s">
        <v>4</v>
      </c>
      <c r="C7" s="26">
        <v>8</v>
      </c>
      <c r="D7" s="15" t="s">
        <v>27</v>
      </c>
      <c r="E7" s="22">
        <v>5</v>
      </c>
      <c r="F7" s="24">
        <v>4</v>
      </c>
      <c r="G7" s="15" t="s">
        <v>27</v>
      </c>
      <c r="H7" s="20">
        <v>7</v>
      </c>
      <c r="I7" s="20">
        <v>4</v>
      </c>
      <c r="J7" s="15" t="s">
        <v>27</v>
      </c>
      <c r="K7" s="20">
        <v>5</v>
      </c>
      <c r="L7" s="18">
        <v>3</v>
      </c>
      <c r="M7" s="20" t="s">
        <v>29</v>
      </c>
      <c r="N7" s="2">
        <v>45</v>
      </c>
      <c r="O7" s="2">
        <v>9</v>
      </c>
      <c r="P7" s="20" t="s">
        <v>29</v>
      </c>
      <c r="Q7" s="12">
        <v>4</v>
      </c>
      <c r="R7" s="12">
        <v>3</v>
      </c>
      <c r="S7" s="17">
        <v>1</v>
      </c>
    </row>
    <row r="8" spans="1:19" s="11" customFormat="1" x14ac:dyDescent="0.3">
      <c r="D8" s="11" t="s">
        <v>30</v>
      </c>
      <c r="E8" s="11">
        <v>5</v>
      </c>
      <c r="F8" s="11">
        <v>4</v>
      </c>
      <c r="G8" s="11" t="s">
        <v>30</v>
      </c>
      <c r="H8" s="11">
        <v>7</v>
      </c>
      <c r="I8" s="11">
        <v>3</v>
      </c>
      <c r="J8" s="11" t="s">
        <v>30</v>
      </c>
      <c r="K8" s="11">
        <v>5</v>
      </c>
      <c r="L8" s="11">
        <v>3</v>
      </c>
    </row>
    <row r="9" spans="1:19" s="11" customFormat="1" x14ac:dyDescent="0.3">
      <c r="D9" s="11" t="s">
        <v>28</v>
      </c>
      <c r="E9" s="21">
        <v>5</v>
      </c>
      <c r="F9" s="21">
        <v>3</v>
      </c>
      <c r="G9" s="11" t="s">
        <v>28</v>
      </c>
      <c r="H9" s="11">
        <v>7</v>
      </c>
      <c r="I9" s="11">
        <v>3</v>
      </c>
      <c r="J9" s="11" t="s">
        <v>28</v>
      </c>
      <c r="K9" s="11">
        <v>5</v>
      </c>
      <c r="L9" s="11">
        <v>3</v>
      </c>
    </row>
    <row r="10" spans="1:19" ht="15" thickBot="1" x14ac:dyDescent="0.35"/>
    <row r="11" spans="1:19" s="11" customFormat="1" ht="15.6" thickTop="1" thickBot="1" x14ac:dyDescent="0.35">
      <c r="A11" s="1" t="s">
        <v>0</v>
      </c>
      <c r="B11" s="1"/>
      <c r="C11" s="25" t="s">
        <v>31</v>
      </c>
      <c r="D11" s="13" t="s">
        <v>24</v>
      </c>
      <c r="E11" s="14" t="s">
        <v>1</v>
      </c>
      <c r="F11" s="23" t="s">
        <v>22</v>
      </c>
      <c r="G11" s="13" t="s">
        <v>23</v>
      </c>
      <c r="H11" s="14" t="s">
        <v>1</v>
      </c>
      <c r="I11" s="23" t="s">
        <v>22</v>
      </c>
      <c r="J11" s="13" t="s">
        <v>25</v>
      </c>
      <c r="K11" s="13" t="s">
        <v>1</v>
      </c>
      <c r="L11" s="13" t="s">
        <v>22</v>
      </c>
      <c r="M11" s="13" t="s">
        <v>26</v>
      </c>
      <c r="N11" s="14" t="s">
        <v>1</v>
      </c>
      <c r="O11" s="14" t="s">
        <v>22</v>
      </c>
      <c r="P11" s="13" t="s">
        <v>32</v>
      </c>
      <c r="Q11" s="14" t="s">
        <v>1</v>
      </c>
      <c r="R11" s="14" t="s">
        <v>22</v>
      </c>
      <c r="S11" s="16" t="s">
        <v>21</v>
      </c>
    </row>
    <row r="12" spans="1:19" s="11" customFormat="1" ht="15" thickTop="1" x14ac:dyDescent="0.3">
      <c r="A12" s="19">
        <v>5</v>
      </c>
      <c r="B12" s="46" t="s">
        <v>6</v>
      </c>
      <c r="C12" s="26">
        <v>0</v>
      </c>
      <c r="D12" s="15" t="s">
        <v>27</v>
      </c>
      <c r="E12" s="22">
        <v>5</v>
      </c>
      <c r="F12" s="24">
        <v>4</v>
      </c>
      <c r="G12" s="15" t="s">
        <v>27</v>
      </c>
      <c r="H12" s="20">
        <v>7</v>
      </c>
      <c r="I12" s="20">
        <v>4</v>
      </c>
      <c r="J12" s="20" t="s">
        <v>29</v>
      </c>
      <c r="K12" s="20">
        <v>50</v>
      </c>
      <c r="L12" s="18">
        <v>10</v>
      </c>
      <c r="M12" s="15" t="s">
        <v>27</v>
      </c>
      <c r="N12" s="20">
        <v>15</v>
      </c>
      <c r="O12" s="20">
        <v>4</v>
      </c>
      <c r="P12" s="20"/>
      <c r="Q12" s="12"/>
      <c r="R12" s="12"/>
      <c r="S12" s="17">
        <v>1</v>
      </c>
    </row>
    <row r="13" spans="1:19" s="11" customFormat="1" x14ac:dyDescent="0.3">
      <c r="D13" s="11" t="s">
        <v>30</v>
      </c>
      <c r="E13" s="11">
        <v>5</v>
      </c>
      <c r="F13" s="11">
        <v>4</v>
      </c>
      <c r="G13" s="11" t="s">
        <v>30</v>
      </c>
      <c r="H13" s="11">
        <v>7</v>
      </c>
      <c r="I13" s="11">
        <v>3</v>
      </c>
      <c r="M13" s="11" t="s">
        <v>30</v>
      </c>
      <c r="N13" s="11">
        <v>15</v>
      </c>
      <c r="O13" s="11">
        <v>3</v>
      </c>
    </row>
    <row r="14" spans="1:19" s="11" customFormat="1" x14ac:dyDescent="0.3">
      <c r="D14" s="11" t="s">
        <v>28</v>
      </c>
      <c r="E14" s="21">
        <v>5</v>
      </c>
      <c r="F14" s="21">
        <v>3</v>
      </c>
      <c r="G14" s="11" t="s">
        <v>28</v>
      </c>
      <c r="H14" s="11">
        <v>7</v>
      </c>
      <c r="I14" s="11">
        <v>3</v>
      </c>
      <c r="M14" s="11" t="s">
        <v>28</v>
      </c>
      <c r="N14" s="11">
        <v>15</v>
      </c>
      <c r="O14" s="11">
        <v>3</v>
      </c>
    </row>
    <row r="15" spans="1:19" ht="15" thickBot="1" x14ac:dyDescent="0.35"/>
    <row r="16" spans="1:19" s="11" customFormat="1" ht="14.25" customHeight="1" thickTop="1" thickBot="1" x14ac:dyDescent="0.35">
      <c r="A16" s="1" t="s">
        <v>0</v>
      </c>
      <c r="B16" s="1"/>
      <c r="C16" s="25" t="s">
        <v>31</v>
      </c>
      <c r="D16" s="13" t="s">
        <v>24</v>
      </c>
      <c r="E16" s="14" t="s">
        <v>1</v>
      </c>
      <c r="F16" s="23" t="s">
        <v>22</v>
      </c>
      <c r="G16" s="13" t="s">
        <v>23</v>
      </c>
      <c r="H16" s="14" t="s">
        <v>1</v>
      </c>
      <c r="I16" s="23" t="s">
        <v>22</v>
      </c>
      <c r="J16" s="13" t="s">
        <v>25</v>
      </c>
      <c r="K16" s="13" t="s">
        <v>1</v>
      </c>
      <c r="L16" s="13" t="s">
        <v>22</v>
      </c>
      <c r="M16" s="13" t="s">
        <v>26</v>
      </c>
      <c r="N16" s="14" t="s">
        <v>1</v>
      </c>
      <c r="O16" s="14" t="s">
        <v>22</v>
      </c>
      <c r="P16" s="13" t="s">
        <v>32</v>
      </c>
      <c r="Q16" s="14" t="s">
        <v>1</v>
      </c>
      <c r="R16" s="14" t="s">
        <v>22</v>
      </c>
      <c r="S16" s="16" t="s">
        <v>21</v>
      </c>
    </row>
    <row r="17" spans="1:97" s="11" customFormat="1" ht="14.25" customHeight="1" thickTop="1" x14ac:dyDescent="0.3">
      <c r="A17" s="19">
        <v>10</v>
      </c>
      <c r="B17" s="19" t="s">
        <v>10</v>
      </c>
      <c r="C17" s="26">
        <v>8</v>
      </c>
      <c r="D17" s="15" t="s">
        <v>27</v>
      </c>
      <c r="E17" s="22">
        <v>5</v>
      </c>
      <c r="F17" s="24">
        <v>5</v>
      </c>
      <c r="G17" s="15" t="s">
        <v>27</v>
      </c>
      <c r="H17" s="20">
        <v>3</v>
      </c>
      <c r="I17" s="20">
        <v>3</v>
      </c>
      <c r="J17" s="20" t="s">
        <v>29</v>
      </c>
      <c r="K17" s="20">
        <v>3</v>
      </c>
      <c r="L17" s="18">
        <v>3</v>
      </c>
      <c r="M17" s="20" t="s">
        <v>29</v>
      </c>
      <c r="N17" s="20">
        <v>15</v>
      </c>
      <c r="O17" s="18">
        <v>4</v>
      </c>
      <c r="P17" s="20"/>
      <c r="Q17" s="12"/>
      <c r="R17" s="12"/>
      <c r="S17" s="17">
        <v>1</v>
      </c>
    </row>
    <row r="18" spans="1:97" s="11" customFormat="1" ht="14.25" customHeight="1" x14ac:dyDescent="0.3">
      <c r="D18" s="11" t="s">
        <v>30</v>
      </c>
      <c r="E18" s="11">
        <v>5</v>
      </c>
      <c r="F18" s="11">
        <v>5</v>
      </c>
      <c r="G18" s="11" t="s">
        <v>30</v>
      </c>
      <c r="H18" s="11">
        <v>3</v>
      </c>
      <c r="I18" s="11">
        <v>3</v>
      </c>
    </row>
    <row r="19" spans="1:97" s="11" customFormat="1" x14ac:dyDescent="0.3">
      <c r="D19" s="11" t="s">
        <v>28</v>
      </c>
      <c r="E19" s="21">
        <v>6</v>
      </c>
      <c r="F19" s="21">
        <v>5</v>
      </c>
      <c r="G19" s="11" t="s">
        <v>28</v>
      </c>
      <c r="H19" s="11">
        <v>3</v>
      </c>
      <c r="I19" s="11">
        <v>3</v>
      </c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</row>
    <row r="20" spans="1:97" ht="15" thickBot="1" x14ac:dyDescent="0.35"/>
    <row r="21" spans="1:97" s="11" customFormat="1" ht="15.6" thickTop="1" thickBot="1" x14ac:dyDescent="0.35">
      <c r="A21" s="1" t="s">
        <v>0</v>
      </c>
      <c r="B21" s="1"/>
      <c r="C21" s="25" t="s">
        <v>31</v>
      </c>
      <c r="D21" s="13" t="s">
        <v>24</v>
      </c>
      <c r="E21" s="14" t="s">
        <v>1</v>
      </c>
      <c r="F21" s="23" t="s">
        <v>22</v>
      </c>
      <c r="G21" s="13" t="s">
        <v>23</v>
      </c>
      <c r="H21" s="14" t="s">
        <v>1</v>
      </c>
      <c r="I21" s="23" t="s">
        <v>22</v>
      </c>
      <c r="J21" s="13" t="s">
        <v>25</v>
      </c>
      <c r="K21" s="13" t="s">
        <v>1</v>
      </c>
      <c r="L21" s="13" t="s">
        <v>22</v>
      </c>
      <c r="M21" s="13" t="s">
        <v>26</v>
      </c>
      <c r="N21" s="14" t="s">
        <v>1</v>
      </c>
      <c r="O21" s="14" t="s">
        <v>22</v>
      </c>
      <c r="P21" s="13" t="s">
        <v>32</v>
      </c>
      <c r="Q21" s="14" t="s">
        <v>1</v>
      </c>
      <c r="R21" s="14" t="s">
        <v>22</v>
      </c>
      <c r="S21" s="16" t="s">
        <v>21</v>
      </c>
    </row>
    <row r="22" spans="1:97" s="11" customFormat="1" ht="15" thickTop="1" x14ac:dyDescent="0.3">
      <c r="A22" s="19">
        <v>17</v>
      </c>
      <c r="B22" s="7" t="s">
        <v>20</v>
      </c>
      <c r="C22" s="19"/>
      <c r="D22" s="15" t="s">
        <v>27</v>
      </c>
      <c r="E22" s="20">
        <v>5</v>
      </c>
      <c r="F22" s="18">
        <v>3</v>
      </c>
      <c r="G22" s="15" t="s">
        <v>27</v>
      </c>
      <c r="H22" s="20">
        <v>85</v>
      </c>
      <c r="I22" s="18">
        <v>10</v>
      </c>
      <c r="J22" s="20" t="s">
        <v>29</v>
      </c>
      <c r="K22" s="20">
        <v>60</v>
      </c>
      <c r="L22" s="18">
        <v>5</v>
      </c>
      <c r="M22" s="15" t="s">
        <v>27</v>
      </c>
      <c r="N22" s="20">
        <v>20</v>
      </c>
      <c r="O22" s="18">
        <v>5</v>
      </c>
      <c r="P22" s="20"/>
      <c r="Q22" s="12"/>
      <c r="R22" s="12"/>
      <c r="S22" s="17">
        <v>1</v>
      </c>
    </row>
    <row r="23" spans="1:97" s="11" customFormat="1" x14ac:dyDescent="0.3">
      <c r="D23" s="11" t="s">
        <v>30</v>
      </c>
      <c r="E23" s="11">
        <v>5</v>
      </c>
      <c r="F23" s="11">
        <v>3</v>
      </c>
      <c r="G23" s="11" t="s">
        <v>30</v>
      </c>
      <c r="H23" s="11">
        <v>80</v>
      </c>
      <c r="I23" s="11">
        <v>10</v>
      </c>
      <c r="M23" s="11" t="s">
        <v>30</v>
      </c>
      <c r="N23" s="11">
        <v>20</v>
      </c>
      <c r="O23" s="11">
        <v>5</v>
      </c>
    </row>
    <row r="24" spans="1:97" s="11" customFormat="1" x14ac:dyDescent="0.3">
      <c r="D24" s="11" t="s">
        <v>28</v>
      </c>
      <c r="E24" s="11">
        <v>6</v>
      </c>
      <c r="F24" s="11">
        <v>3</v>
      </c>
      <c r="G24" s="11" t="s">
        <v>28</v>
      </c>
      <c r="H24" s="11">
        <v>100</v>
      </c>
      <c r="I24" s="11">
        <v>10</v>
      </c>
      <c r="M24" s="11" t="s">
        <v>28</v>
      </c>
      <c r="N24" s="11">
        <v>25</v>
      </c>
      <c r="O24" s="11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"/>
  <sheetViews>
    <sheetView topLeftCell="A16" zoomScale="85" zoomScaleNormal="85" workbookViewId="0">
      <selection activeCell="A29" sqref="A29:H35"/>
    </sheetView>
  </sheetViews>
  <sheetFormatPr defaultRowHeight="14.4" x14ac:dyDescent="0.3"/>
  <cols>
    <col min="1" max="1" width="8.88671875" style="11"/>
    <col min="2" max="2" width="14.109375" style="11" bestFit="1" customWidth="1"/>
  </cols>
  <sheetData>
    <row r="1" spans="1:24" ht="15" thickTop="1" x14ac:dyDescent="0.3">
      <c r="A1" s="84" t="s">
        <v>47</v>
      </c>
      <c r="B1" s="84" t="s">
        <v>48</v>
      </c>
      <c r="C1" s="86" t="s">
        <v>44</v>
      </c>
      <c r="D1" s="44" t="s">
        <v>38</v>
      </c>
      <c r="E1" s="87" t="s">
        <v>34</v>
      </c>
      <c r="F1" s="88"/>
      <c r="G1" s="88"/>
      <c r="H1" s="89"/>
      <c r="I1" s="87" t="s">
        <v>35</v>
      </c>
      <c r="J1" s="88"/>
      <c r="K1" s="88"/>
      <c r="L1" s="89"/>
      <c r="M1" s="87" t="s">
        <v>36</v>
      </c>
      <c r="N1" s="88"/>
      <c r="O1" s="88"/>
      <c r="P1" s="89"/>
      <c r="Q1" s="87" t="s">
        <v>37</v>
      </c>
      <c r="R1" s="88"/>
      <c r="S1" s="88"/>
      <c r="T1" s="89"/>
      <c r="U1" s="87" t="s">
        <v>45</v>
      </c>
      <c r="V1" s="88"/>
      <c r="W1" s="88"/>
      <c r="X1" s="89"/>
    </row>
    <row r="2" spans="1:24" x14ac:dyDescent="0.3">
      <c r="A2" s="85"/>
      <c r="B2" s="85"/>
      <c r="C2" s="86"/>
      <c r="D2" s="38"/>
      <c r="E2" s="29" t="s">
        <v>27</v>
      </c>
      <c r="F2" s="30" t="s">
        <v>30</v>
      </c>
      <c r="G2" s="30" t="s">
        <v>28</v>
      </c>
      <c r="H2" s="31" t="s">
        <v>29</v>
      </c>
      <c r="I2" s="29" t="s">
        <v>27</v>
      </c>
      <c r="J2" s="30" t="s">
        <v>30</v>
      </c>
      <c r="K2" s="30" t="s">
        <v>28</v>
      </c>
      <c r="L2" s="31" t="s">
        <v>29</v>
      </c>
      <c r="M2" s="29" t="s">
        <v>27</v>
      </c>
      <c r="N2" s="30" t="s">
        <v>30</v>
      </c>
      <c r="O2" s="30" t="s">
        <v>28</v>
      </c>
      <c r="P2" s="31" t="s">
        <v>29</v>
      </c>
      <c r="Q2" s="29" t="s">
        <v>27</v>
      </c>
      <c r="R2" s="30" t="s">
        <v>30</v>
      </c>
      <c r="S2" s="30" t="s">
        <v>28</v>
      </c>
      <c r="T2" s="31" t="s">
        <v>29</v>
      </c>
      <c r="U2" s="29" t="s">
        <v>27</v>
      </c>
      <c r="V2" s="30" t="s">
        <v>30</v>
      </c>
      <c r="W2" s="30" t="s">
        <v>28</v>
      </c>
      <c r="X2" s="31" t="s">
        <v>29</v>
      </c>
    </row>
    <row r="3" spans="1:24" x14ac:dyDescent="0.3">
      <c r="A3" s="19">
        <v>1</v>
      </c>
      <c r="B3" s="46" t="s">
        <v>2</v>
      </c>
      <c r="C3" s="39">
        <v>3393.666666666667</v>
      </c>
      <c r="D3" s="11">
        <v>19</v>
      </c>
      <c r="E3" s="32">
        <v>40</v>
      </c>
      <c r="F3" s="30">
        <v>45</v>
      </c>
      <c r="G3" s="33">
        <v>55</v>
      </c>
      <c r="H3" s="31"/>
      <c r="I3" s="29">
        <v>50</v>
      </c>
      <c r="J3" s="30">
        <v>55</v>
      </c>
      <c r="K3" s="30">
        <v>70</v>
      </c>
      <c r="L3" s="31"/>
      <c r="M3" s="29"/>
      <c r="N3" s="30"/>
      <c r="O3" s="30"/>
      <c r="P3" s="31">
        <v>35</v>
      </c>
      <c r="Q3" s="40">
        <v>24</v>
      </c>
      <c r="R3" s="30">
        <v>20</v>
      </c>
      <c r="S3" s="30">
        <v>30</v>
      </c>
      <c r="T3" s="32"/>
      <c r="U3" s="32"/>
      <c r="V3" s="32"/>
      <c r="W3" s="32"/>
      <c r="X3" s="32"/>
    </row>
    <row r="4" spans="1:24" x14ac:dyDescent="0.3">
      <c r="A4" s="19">
        <v>3</v>
      </c>
      <c r="B4" s="48" t="s">
        <v>4</v>
      </c>
      <c r="C4" s="39">
        <v>1350</v>
      </c>
      <c r="D4" s="11">
        <v>14</v>
      </c>
      <c r="E4" s="32">
        <v>5</v>
      </c>
      <c r="F4" s="30">
        <v>5</v>
      </c>
      <c r="G4" s="33">
        <v>5</v>
      </c>
      <c r="H4" s="34"/>
      <c r="I4" s="29">
        <v>7</v>
      </c>
      <c r="J4" s="30">
        <v>7</v>
      </c>
      <c r="K4" s="30">
        <v>7</v>
      </c>
      <c r="L4" s="31"/>
      <c r="M4" s="29">
        <v>5</v>
      </c>
      <c r="N4" s="30">
        <v>5</v>
      </c>
      <c r="O4" s="30">
        <v>5</v>
      </c>
      <c r="P4" s="34"/>
      <c r="Q4" s="32"/>
      <c r="R4" s="30"/>
      <c r="S4" s="33"/>
      <c r="T4" s="41">
        <v>45</v>
      </c>
      <c r="U4" s="29"/>
      <c r="V4" s="33"/>
      <c r="W4" s="33"/>
      <c r="X4" s="42">
        <v>4</v>
      </c>
    </row>
    <row r="5" spans="1:24" x14ac:dyDescent="0.3">
      <c r="A5" s="19">
        <v>5</v>
      </c>
      <c r="B5" s="46" t="s">
        <v>6</v>
      </c>
      <c r="C5" s="39">
        <v>1560.3333333333333</v>
      </c>
      <c r="D5" s="11">
        <v>15</v>
      </c>
      <c r="E5" s="32">
        <v>5</v>
      </c>
      <c r="F5" s="30">
        <v>5</v>
      </c>
      <c r="G5" s="33">
        <v>5</v>
      </c>
      <c r="H5" s="31"/>
      <c r="I5" s="29">
        <v>7</v>
      </c>
      <c r="J5" s="30">
        <v>7</v>
      </c>
      <c r="K5" s="30">
        <v>7</v>
      </c>
      <c r="L5" s="31"/>
      <c r="M5" s="29"/>
      <c r="N5" s="30"/>
      <c r="O5" s="30"/>
      <c r="P5" s="31">
        <v>50</v>
      </c>
      <c r="Q5" s="29">
        <v>15</v>
      </c>
      <c r="R5" s="30">
        <v>15</v>
      </c>
      <c r="S5" s="30">
        <v>15</v>
      </c>
      <c r="T5" s="32"/>
      <c r="U5" s="32"/>
      <c r="V5" s="32"/>
      <c r="W5" s="32"/>
      <c r="X5" s="32"/>
    </row>
    <row r="6" spans="1:24" x14ac:dyDescent="0.3">
      <c r="A6" s="19">
        <v>10</v>
      </c>
      <c r="B6" s="19" t="s">
        <v>10</v>
      </c>
      <c r="C6" s="39">
        <v>549.66666666666663</v>
      </c>
      <c r="D6" s="11">
        <v>7</v>
      </c>
      <c r="E6" s="32">
        <v>5</v>
      </c>
      <c r="F6" s="30">
        <v>5</v>
      </c>
      <c r="G6" s="33">
        <v>6</v>
      </c>
      <c r="H6" s="31"/>
      <c r="I6" s="29">
        <v>3</v>
      </c>
      <c r="J6" s="30">
        <v>3</v>
      </c>
      <c r="K6" s="30">
        <v>3</v>
      </c>
      <c r="L6" s="31"/>
      <c r="M6" s="29"/>
      <c r="N6" s="30"/>
      <c r="O6" s="30"/>
      <c r="P6" s="31">
        <v>3</v>
      </c>
      <c r="Q6" s="29"/>
      <c r="R6" s="30"/>
      <c r="S6" s="30"/>
      <c r="T6" s="31">
        <v>15</v>
      </c>
      <c r="U6" s="32"/>
      <c r="V6" s="32"/>
      <c r="W6" s="32"/>
      <c r="X6" s="32"/>
    </row>
    <row r="7" spans="1:24" x14ac:dyDescent="0.3">
      <c r="A7" s="19">
        <v>17</v>
      </c>
      <c r="B7" s="7" t="s">
        <v>20</v>
      </c>
      <c r="C7" s="39">
        <v>3529.6666666666661</v>
      </c>
      <c r="D7" s="11">
        <v>20</v>
      </c>
      <c r="E7" s="29">
        <v>5</v>
      </c>
      <c r="F7" s="30">
        <v>5</v>
      </c>
      <c r="G7" s="30">
        <v>6</v>
      </c>
      <c r="H7" s="31"/>
      <c r="I7" s="29">
        <v>85</v>
      </c>
      <c r="J7" s="30">
        <v>80</v>
      </c>
      <c r="K7" s="30">
        <v>100</v>
      </c>
      <c r="L7" s="31"/>
      <c r="M7" s="29"/>
      <c r="N7" s="30"/>
      <c r="O7" s="30"/>
      <c r="P7" s="31">
        <v>60</v>
      </c>
      <c r="Q7" s="29">
        <v>20</v>
      </c>
      <c r="R7" s="30">
        <v>20</v>
      </c>
      <c r="S7" s="30">
        <v>25</v>
      </c>
      <c r="T7" s="32"/>
      <c r="U7" s="32"/>
      <c r="V7" s="32"/>
      <c r="W7" s="32"/>
      <c r="X7" s="32"/>
    </row>
    <row r="8" spans="1:24" x14ac:dyDescent="0.3"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15" thickBot="1" x14ac:dyDescent="0.35"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ht="15" thickTop="1" x14ac:dyDescent="0.3">
      <c r="C10" s="50"/>
      <c r="D10" s="11"/>
      <c r="E10" s="87" t="s">
        <v>34</v>
      </c>
      <c r="F10" s="88"/>
      <c r="G10" s="88"/>
      <c r="H10" s="89"/>
      <c r="I10" s="87" t="s">
        <v>35</v>
      </c>
      <c r="J10" s="88"/>
      <c r="K10" s="88"/>
      <c r="L10" s="89"/>
      <c r="M10" s="87" t="s">
        <v>36</v>
      </c>
      <c r="N10" s="88"/>
      <c r="O10" s="88"/>
      <c r="P10" s="89"/>
      <c r="Q10" s="87" t="s">
        <v>37</v>
      </c>
      <c r="R10" s="88"/>
      <c r="S10" s="88"/>
      <c r="T10" s="89"/>
      <c r="U10" s="87" t="s">
        <v>45</v>
      </c>
      <c r="V10" s="88"/>
      <c r="W10" s="88"/>
      <c r="X10" s="89"/>
    </row>
    <row r="11" spans="1:24" x14ac:dyDescent="0.3">
      <c r="C11" s="11"/>
      <c r="D11" s="11"/>
      <c r="E11" s="29" t="s">
        <v>27</v>
      </c>
      <c r="F11" s="30" t="s">
        <v>30</v>
      </c>
      <c r="G11" s="30" t="s">
        <v>28</v>
      </c>
      <c r="H11" s="31" t="s">
        <v>29</v>
      </c>
      <c r="I11" s="29" t="s">
        <v>27</v>
      </c>
      <c r="J11" s="30" t="s">
        <v>30</v>
      </c>
      <c r="K11" s="30" t="s">
        <v>28</v>
      </c>
      <c r="L11" s="31" t="s">
        <v>29</v>
      </c>
      <c r="M11" s="29" t="s">
        <v>27</v>
      </c>
      <c r="N11" s="30" t="s">
        <v>30</v>
      </c>
      <c r="O11" s="30" t="s">
        <v>28</v>
      </c>
      <c r="P11" s="31" t="s">
        <v>29</v>
      </c>
      <c r="Q11" s="29" t="s">
        <v>27</v>
      </c>
      <c r="R11" s="30" t="s">
        <v>30</v>
      </c>
      <c r="S11" s="30" t="s">
        <v>28</v>
      </c>
      <c r="T11" s="31" t="s">
        <v>29</v>
      </c>
      <c r="U11" s="29" t="s">
        <v>27</v>
      </c>
      <c r="V11" s="30" t="s">
        <v>30</v>
      </c>
      <c r="W11" s="30" t="s">
        <v>28</v>
      </c>
      <c r="X11" s="31" t="s">
        <v>29</v>
      </c>
    </row>
    <row r="12" spans="1:24" x14ac:dyDescent="0.3">
      <c r="C12" s="11"/>
      <c r="D12" s="11"/>
      <c r="E12" s="24">
        <v>16</v>
      </c>
      <c r="F12" s="11">
        <v>15</v>
      </c>
      <c r="G12" s="21">
        <v>13</v>
      </c>
      <c r="H12" s="31"/>
      <c r="I12" s="20">
        <v>24</v>
      </c>
      <c r="J12" s="11">
        <v>24</v>
      </c>
      <c r="K12" s="11">
        <v>24</v>
      </c>
      <c r="L12" s="31"/>
      <c r="M12" s="29"/>
      <c r="N12" s="30"/>
      <c r="O12" s="30"/>
      <c r="P12" s="18">
        <v>8</v>
      </c>
      <c r="Q12" s="2">
        <v>6</v>
      </c>
      <c r="R12" s="11">
        <v>6</v>
      </c>
      <c r="S12" s="11">
        <v>5</v>
      </c>
      <c r="T12" s="31"/>
      <c r="U12" s="29"/>
      <c r="V12" s="30"/>
      <c r="W12" s="30"/>
      <c r="X12" s="31"/>
    </row>
    <row r="13" spans="1:24" x14ac:dyDescent="0.3">
      <c r="C13" s="11"/>
      <c r="D13" s="11"/>
      <c r="E13" s="24">
        <v>4</v>
      </c>
      <c r="F13" s="11">
        <v>4</v>
      </c>
      <c r="G13" s="21">
        <v>3</v>
      </c>
      <c r="H13" s="31"/>
      <c r="I13" s="20">
        <v>4</v>
      </c>
      <c r="J13" s="11">
        <v>3</v>
      </c>
      <c r="K13" s="11">
        <v>3</v>
      </c>
      <c r="L13" s="20"/>
      <c r="M13" s="18">
        <v>3</v>
      </c>
      <c r="N13" s="11">
        <v>3</v>
      </c>
      <c r="O13" s="11">
        <v>3</v>
      </c>
      <c r="P13" s="31"/>
      <c r="Q13" s="29"/>
      <c r="R13" s="30"/>
      <c r="S13" s="30"/>
      <c r="T13" s="2">
        <v>9</v>
      </c>
      <c r="U13" s="29"/>
      <c r="V13" s="30"/>
      <c r="W13" s="30"/>
      <c r="X13" s="12">
        <v>3</v>
      </c>
    </row>
    <row r="14" spans="1:24" x14ac:dyDescent="0.3">
      <c r="C14" s="11"/>
      <c r="D14" s="11"/>
      <c r="E14" s="24">
        <v>4</v>
      </c>
      <c r="F14" s="11">
        <v>4</v>
      </c>
      <c r="G14" s="21">
        <v>3</v>
      </c>
      <c r="H14" s="34"/>
      <c r="I14" s="20">
        <v>4</v>
      </c>
      <c r="J14" s="11">
        <v>3</v>
      </c>
      <c r="K14" s="11">
        <v>3</v>
      </c>
      <c r="L14" s="31"/>
      <c r="M14" s="29"/>
      <c r="N14" s="30"/>
      <c r="O14" s="30"/>
      <c r="P14" s="18">
        <v>10</v>
      </c>
      <c r="Q14" s="20">
        <v>4</v>
      </c>
      <c r="R14" s="11">
        <v>3</v>
      </c>
      <c r="S14" s="11">
        <v>3</v>
      </c>
      <c r="T14" s="41"/>
      <c r="U14" s="29"/>
      <c r="V14" s="33"/>
      <c r="W14" s="33"/>
      <c r="X14" s="42"/>
    </row>
    <row r="15" spans="1:24" x14ac:dyDescent="0.3">
      <c r="C15" s="11"/>
      <c r="D15" s="11"/>
      <c r="E15" s="24">
        <v>5</v>
      </c>
      <c r="F15" s="11">
        <v>5</v>
      </c>
      <c r="G15" s="21">
        <v>5</v>
      </c>
      <c r="H15" s="31"/>
      <c r="I15" s="20">
        <v>3</v>
      </c>
      <c r="J15" s="11">
        <v>3</v>
      </c>
      <c r="K15" s="11">
        <v>3</v>
      </c>
      <c r="L15" s="31"/>
      <c r="M15" s="29"/>
      <c r="N15" s="30"/>
      <c r="O15" s="30"/>
      <c r="P15" s="18">
        <v>3</v>
      </c>
      <c r="Q15" s="29"/>
      <c r="R15" s="30"/>
      <c r="S15" s="30"/>
      <c r="T15" s="18">
        <v>4</v>
      </c>
      <c r="U15" s="29"/>
      <c r="V15" s="30"/>
      <c r="W15" s="30"/>
      <c r="X15" s="31"/>
    </row>
    <row r="16" spans="1:24" x14ac:dyDescent="0.3">
      <c r="C16" s="11"/>
      <c r="D16" s="11"/>
      <c r="E16" s="18">
        <v>3</v>
      </c>
      <c r="F16" s="11">
        <v>3</v>
      </c>
      <c r="G16" s="11">
        <v>3</v>
      </c>
      <c r="H16" s="31"/>
      <c r="I16" s="18">
        <v>10</v>
      </c>
      <c r="J16" s="11">
        <v>10</v>
      </c>
      <c r="K16" s="11">
        <v>10</v>
      </c>
      <c r="L16" s="31"/>
      <c r="M16" s="29"/>
      <c r="N16" s="30"/>
      <c r="O16" s="30"/>
      <c r="P16" s="18">
        <v>5</v>
      </c>
      <c r="Q16" s="18">
        <v>5</v>
      </c>
      <c r="R16" s="18">
        <v>5</v>
      </c>
      <c r="S16" s="18">
        <v>5</v>
      </c>
      <c r="T16" s="31"/>
      <c r="U16" s="29"/>
      <c r="V16" s="30"/>
      <c r="W16" s="30"/>
      <c r="X16" s="31"/>
    </row>
    <row r="19" spans="1:25" x14ac:dyDescent="0.3">
      <c r="A19" s="11" t="s">
        <v>49</v>
      </c>
      <c r="B19" s="11">
        <v>1200</v>
      </c>
    </row>
    <row r="20" spans="1:25" ht="15" thickBot="1" x14ac:dyDescent="0.35"/>
    <row r="21" spans="1:25" s="11" customFormat="1" ht="15" thickTop="1" x14ac:dyDescent="0.3">
      <c r="A21" s="84" t="s">
        <v>47</v>
      </c>
      <c r="B21" s="84" t="s">
        <v>48</v>
      </c>
      <c r="C21" s="86" t="s">
        <v>44</v>
      </c>
      <c r="D21" s="44" t="s">
        <v>38</v>
      </c>
      <c r="E21" s="87" t="s">
        <v>34</v>
      </c>
      <c r="F21" s="88"/>
      <c r="G21" s="88"/>
      <c r="H21" s="89"/>
      <c r="I21" s="87" t="s">
        <v>35</v>
      </c>
      <c r="J21" s="88"/>
      <c r="K21" s="88"/>
      <c r="L21" s="89"/>
      <c r="M21" s="87" t="s">
        <v>36</v>
      </c>
      <c r="N21" s="88"/>
      <c r="O21" s="88"/>
      <c r="P21" s="89"/>
      <c r="Q21" s="87" t="s">
        <v>37</v>
      </c>
      <c r="R21" s="88"/>
      <c r="S21" s="88"/>
      <c r="T21" s="89"/>
      <c r="U21" s="87" t="s">
        <v>45</v>
      </c>
      <c r="V21" s="88"/>
      <c r="W21" s="88"/>
      <c r="X21" s="89"/>
      <c r="Y21" s="90" t="s">
        <v>50</v>
      </c>
    </row>
    <row r="22" spans="1:25" s="11" customFormat="1" x14ac:dyDescent="0.3">
      <c r="A22" s="85"/>
      <c r="B22" s="85"/>
      <c r="C22" s="86"/>
      <c r="D22" s="38"/>
      <c r="E22" s="29" t="s">
        <v>27</v>
      </c>
      <c r="F22" s="30" t="s">
        <v>30</v>
      </c>
      <c r="G22" s="30" t="s">
        <v>28</v>
      </c>
      <c r="H22" s="31" t="s">
        <v>29</v>
      </c>
      <c r="I22" s="29" t="s">
        <v>27</v>
      </c>
      <c r="J22" s="30" t="s">
        <v>30</v>
      </c>
      <c r="K22" s="30" t="s">
        <v>28</v>
      </c>
      <c r="L22" s="31" t="s">
        <v>29</v>
      </c>
      <c r="M22" s="29" t="s">
        <v>27</v>
      </c>
      <c r="N22" s="30" t="s">
        <v>30</v>
      </c>
      <c r="O22" s="30" t="s">
        <v>28</v>
      </c>
      <c r="P22" s="31" t="s">
        <v>29</v>
      </c>
      <c r="Q22" s="29" t="s">
        <v>27</v>
      </c>
      <c r="R22" s="30" t="s">
        <v>30</v>
      </c>
      <c r="S22" s="30" t="s">
        <v>28</v>
      </c>
      <c r="T22" s="31" t="s">
        <v>29</v>
      </c>
      <c r="U22" s="29" t="s">
        <v>27</v>
      </c>
      <c r="V22" s="30" t="s">
        <v>30</v>
      </c>
      <c r="W22" s="30" t="s">
        <v>28</v>
      </c>
      <c r="X22" s="31" t="s">
        <v>29</v>
      </c>
      <c r="Y22" s="90"/>
    </row>
    <row r="23" spans="1:25" s="11" customFormat="1" x14ac:dyDescent="0.3">
      <c r="A23" s="19">
        <v>1</v>
      </c>
      <c r="B23" s="46" t="s">
        <v>2</v>
      </c>
      <c r="C23" s="39">
        <v>3393.666666666667</v>
      </c>
      <c r="D23" s="11">
        <v>19</v>
      </c>
      <c r="E23" s="32">
        <f>(E3*$B$19/60)+E12</f>
        <v>816</v>
      </c>
      <c r="F23" s="32">
        <f t="shared" ref="F23:X27" si="0">(F3*$B$19/60)+F12</f>
        <v>915</v>
      </c>
      <c r="G23" s="32">
        <f t="shared" si="0"/>
        <v>1113</v>
      </c>
      <c r="H23" s="32">
        <f t="shared" si="0"/>
        <v>0</v>
      </c>
      <c r="I23" s="32">
        <f t="shared" si="0"/>
        <v>1024</v>
      </c>
      <c r="J23" s="32">
        <f t="shared" si="0"/>
        <v>1124</v>
      </c>
      <c r="K23" s="32">
        <f t="shared" si="0"/>
        <v>1424</v>
      </c>
      <c r="L23" s="32">
        <f t="shared" si="0"/>
        <v>0</v>
      </c>
      <c r="M23" s="32">
        <f t="shared" si="0"/>
        <v>0</v>
      </c>
      <c r="N23" s="32">
        <f t="shared" si="0"/>
        <v>0</v>
      </c>
      <c r="O23" s="32">
        <f t="shared" si="0"/>
        <v>0</v>
      </c>
      <c r="P23" s="32">
        <f t="shared" si="0"/>
        <v>708</v>
      </c>
      <c r="Q23" s="32">
        <f t="shared" si="0"/>
        <v>486</v>
      </c>
      <c r="R23" s="32">
        <f t="shared" si="0"/>
        <v>406</v>
      </c>
      <c r="S23" s="32">
        <f t="shared" si="0"/>
        <v>605</v>
      </c>
      <c r="T23" s="32">
        <f t="shared" si="0"/>
        <v>0</v>
      </c>
      <c r="U23" s="32">
        <f t="shared" si="0"/>
        <v>0</v>
      </c>
      <c r="V23" s="32">
        <f t="shared" si="0"/>
        <v>0</v>
      </c>
      <c r="W23" s="32">
        <f t="shared" si="0"/>
        <v>0</v>
      </c>
      <c r="X23" s="32">
        <f t="shared" si="0"/>
        <v>0</v>
      </c>
      <c r="Y23" s="52">
        <f>MIN(E23:G23)+MIN(I23:K23)+P23+MIN(Q23:S23)</f>
        <v>2954</v>
      </c>
    </row>
    <row r="24" spans="1:25" s="11" customFormat="1" x14ac:dyDescent="0.3">
      <c r="A24" s="19">
        <v>3</v>
      </c>
      <c r="B24" s="48" t="s">
        <v>4</v>
      </c>
      <c r="C24" s="39">
        <v>1350</v>
      </c>
      <c r="D24" s="11">
        <v>14</v>
      </c>
      <c r="E24" s="32">
        <f t="shared" ref="E24:T27" si="1">(E4*$B$19/60)+E13</f>
        <v>104</v>
      </c>
      <c r="F24" s="32">
        <f t="shared" si="1"/>
        <v>104</v>
      </c>
      <c r="G24" s="32">
        <f t="shared" si="1"/>
        <v>103</v>
      </c>
      <c r="H24" s="32">
        <f t="shared" si="1"/>
        <v>0</v>
      </c>
      <c r="I24" s="32">
        <f t="shared" si="1"/>
        <v>144</v>
      </c>
      <c r="J24" s="32">
        <f t="shared" si="1"/>
        <v>143</v>
      </c>
      <c r="K24" s="32">
        <f t="shared" si="1"/>
        <v>143</v>
      </c>
      <c r="L24" s="32">
        <f t="shared" si="1"/>
        <v>0</v>
      </c>
      <c r="M24" s="32">
        <f t="shared" si="1"/>
        <v>103</v>
      </c>
      <c r="N24" s="32">
        <f t="shared" si="1"/>
        <v>103</v>
      </c>
      <c r="O24" s="32">
        <f t="shared" si="1"/>
        <v>103</v>
      </c>
      <c r="P24" s="32">
        <f t="shared" si="1"/>
        <v>0</v>
      </c>
      <c r="Q24" s="32">
        <f t="shared" si="1"/>
        <v>0</v>
      </c>
      <c r="R24" s="32">
        <f t="shared" si="1"/>
        <v>0</v>
      </c>
      <c r="S24" s="32">
        <f t="shared" si="1"/>
        <v>0</v>
      </c>
      <c r="T24" s="32">
        <f t="shared" si="1"/>
        <v>909</v>
      </c>
      <c r="U24" s="32">
        <f t="shared" si="0"/>
        <v>0</v>
      </c>
      <c r="V24" s="32">
        <f t="shared" si="0"/>
        <v>0</v>
      </c>
      <c r="W24" s="32">
        <f t="shared" si="0"/>
        <v>0</v>
      </c>
      <c r="X24" s="32">
        <f t="shared" si="0"/>
        <v>83</v>
      </c>
      <c r="Y24" s="52">
        <f>MIN(E24:G24)+MIN(I24:K24)+MIN(M24:O24)+T24+X24</f>
        <v>1341</v>
      </c>
    </row>
    <row r="25" spans="1:25" s="11" customFormat="1" x14ac:dyDescent="0.3">
      <c r="A25" s="19">
        <v>5</v>
      </c>
      <c r="B25" s="46" t="s">
        <v>6</v>
      </c>
      <c r="C25" s="39">
        <v>1560.3333333333333</v>
      </c>
      <c r="D25" s="11">
        <v>15</v>
      </c>
      <c r="E25" s="32">
        <f t="shared" si="1"/>
        <v>104</v>
      </c>
      <c r="F25" s="32">
        <f t="shared" si="0"/>
        <v>104</v>
      </c>
      <c r="G25" s="32">
        <f t="shared" si="0"/>
        <v>103</v>
      </c>
      <c r="H25" s="32">
        <f t="shared" si="0"/>
        <v>0</v>
      </c>
      <c r="I25" s="32">
        <f t="shared" si="0"/>
        <v>144</v>
      </c>
      <c r="J25" s="32">
        <f t="shared" si="0"/>
        <v>143</v>
      </c>
      <c r="K25" s="32">
        <f t="shared" si="0"/>
        <v>143</v>
      </c>
      <c r="L25" s="32">
        <f t="shared" si="0"/>
        <v>0</v>
      </c>
      <c r="M25" s="32">
        <f t="shared" si="0"/>
        <v>0</v>
      </c>
      <c r="N25" s="32">
        <f t="shared" si="0"/>
        <v>0</v>
      </c>
      <c r="O25" s="32">
        <f t="shared" si="0"/>
        <v>0</v>
      </c>
      <c r="P25" s="32">
        <f t="shared" si="0"/>
        <v>1010</v>
      </c>
      <c r="Q25" s="32">
        <f t="shared" si="0"/>
        <v>304</v>
      </c>
      <c r="R25" s="32">
        <f t="shared" si="0"/>
        <v>303</v>
      </c>
      <c r="S25" s="32">
        <f t="shared" si="0"/>
        <v>303</v>
      </c>
      <c r="T25" s="32">
        <f t="shared" si="0"/>
        <v>0</v>
      </c>
      <c r="U25" s="32">
        <f t="shared" si="0"/>
        <v>0</v>
      </c>
      <c r="V25" s="32">
        <f t="shared" si="0"/>
        <v>0</v>
      </c>
      <c r="W25" s="32">
        <f t="shared" si="0"/>
        <v>0</v>
      </c>
      <c r="X25" s="32">
        <f t="shared" si="0"/>
        <v>0</v>
      </c>
      <c r="Y25" s="52">
        <f>MIN(E25:G25)+MIN(I25:K25)+P25+MIN(Q25:S25)</f>
        <v>1559</v>
      </c>
    </row>
    <row r="26" spans="1:25" s="11" customFormat="1" x14ac:dyDescent="0.3">
      <c r="A26" s="19">
        <v>10</v>
      </c>
      <c r="B26" s="19" t="s">
        <v>10</v>
      </c>
      <c r="C26" s="39">
        <v>549.66666666666663</v>
      </c>
      <c r="D26" s="11">
        <v>7</v>
      </c>
      <c r="E26" s="32">
        <f t="shared" si="1"/>
        <v>105</v>
      </c>
      <c r="F26" s="32">
        <f t="shared" si="0"/>
        <v>105</v>
      </c>
      <c r="G26" s="32">
        <f t="shared" si="0"/>
        <v>125</v>
      </c>
      <c r="H26" s="32">
        <f t="shared" si="0"/>
        <v>0</v>
      </c>
      <c r="I26" s="32">
        <f t="shared" si="0"/>
        <v>63</v>
      </c>
      <c r="J26" s="32">
        <f t="shared" si="0"/>
        <v>63</v>
      </c>
      <c r="K26" s="32">
        <f t="shared" si="0"/>
        <v>63</v>
      </c>
      <c r="L26" s="32">
        <f t="shared" si="0"/>
        <v>0</v>
      </c>
      <c r="M26" s="32">
        <f t="shared" si="0"/>
        <v>0</v>
      </c>
      <c r="N26" s="32">
        <f t="shared" si="0"/>
        <v>0</v>
      </c>
      <c r="O26" s="32">
        <f t="shared" si="0"/>
        <v>0</v>
      </c>
      <c r="P26" s="32">
        <f t="shared" si="0"/>
        <v>63</v>
      </c>
      <c r="Q26" s="32">
        <f t="shared" si="0"/>
        <v>0</v>
      </c>
      <c r="R26" s="32">
        <f t="shared" si="0"/>
        <v>0</v>
      </c>
      <c r="S26" s="32">
        <f t="shared" si="0"/>
        <v>0</v>
      </c>
      <c r="T26" s="32">
        <f t="shared" si="0"/>
        <v>304</v>
      </c>
      <c r="U26" s="32">
        <f t="shared" si="0"/>
        <v>0</v>
      </c>
      <c r="V26" s="32">
        <f t="shared" si="0"/>
        <v>0</v>
      </c>
      <c r="W26" s="32">
        <f t="shared" si="0"/>
        <v>0</v>
      </c>
      <c r="X26" s="32">
        <f t="shared" si="0"/>
        <v>0</v>
      </c>
      <c r="Y26" s="52">
        <f>MIN(E26:G26)+MIN(I26:K26)+P26+MIN(T26)</f>
        <v>535</v>
      </c>
    </row>
    <row r="27" spans="1:25" s="11" customFormat="1" x14ac:dyDescent="0.3">
      <c r="A27" s="19">
        <v>17</v>
      </c>
      <c r="B27" s="7" t="s">
        <v>20</v>
      </c>
      <c r="C27" s="39">
        <v>3529.6666666666661</v>
      </c>
      <c r="D27" s="11">
        <v>20</v>
      </c>
      <c r="E27" s="32">
        <f t="shared" si="1"/>
        <v>103</v>
      </c>
      <c r="F27" s="32">
        <f t="shared" si="0"/>
        <v>103</v>
      </c>
      <c r="G27" s="32">
        <f t="shared" si="0"/>
        <v>123</v>
      </c>
      <c r="H27" s="32">
        <f t="shared" si="0"/>
        <v>0</v>
      </c>
      <c r="I27" s="32">
        <f t="shared" si="0"/>
        <v>1710</v>
      </c>
      <c r="J27" s="32">
        <f t="shared" si="0"/>
        <v>1610</v>
      </c>
      <c r="K27" s="32">
        <f t="shared" si="0"/>
        <v>2010</v>
      </c>
      <c r="L27" s="32">
        <f t="shared" si="0"/>
        <v>0</v>
      </c>
      <c r="M27" s="32">
        <f t="shared" si="0"/>
        <v>0</v>
      </c>
      <c r="N27" s="32">
        <f t="shared" si="0"/>
        <v>0</v>
      </c>
      <c r="O27" s="32">
        <f t="shared" si="0"/>
        <v>0</v>
      </c>
      <c r="P27" s="32">
        <f t="shared" si="0"/>
        <v>1205</v>
      </c>
      <c r="Q27" s="32">
        <f t="shared" si="0"/>
        <v>405</v>
      </c>
      <c r="R27" s="32">
        <f t="shared" si="0"/>
        <v>405</v>
      </c>
      <c r="S27" s="32">
        <f t="shared" si="0"/>
        <v>505</v>
      </c>
      <c r="T27" s="32">
        <f t="shared" si="0"/>
        <v>0</v>
      </c>
      <c r="U27" s="32">
        <f t="shared" si="0"/>
        <v>0</v>
      </c>
      <c r="V27" s="32">
        <f t="shared" si="0"/>
        <v>0</v>
      </c>
      <c r="W27" s="32">
        <f t="shared" si="0"/>
        <v>0</v>
      </c>
      <c r="X27" s="32">
        <f t="shared" si="0"/>
        <v>0</v>
      </c>
      <c r="Y27" s="52">
        <f>MIN(E27:G27)+MIN(I27:K27)+P27+MIN(Q27:S27)</f>
        <v>3323</v>
      </c>
    </row>
    <row r="28" spans="1:25" s="53" customFormat="1" ht="15" thickBot="1" x14ac:dyDescent="0.35">
      <c r="A28" s="54" t="s">
        <v>51</v>
      </c>
    </row>
    <row r="29" spans="1:25" s="11" customFormat="1" ht="15" thickTop="1" x14ac:dyDescent="0.3">
      <c r="A29" s="84" t="s">
        <v>47</v>
      </c>
      <c r="B29" s="84" t="s">
        <v>48</v>
      </c>
      <c r="C29" s="86" t="s">
        <v>44</v>
      </c>
      <c r="D29" s="44" t="s">
        <v>38</v>
      </c>
      <c r="E29" s="87" t="s">
        <v>34</v>
      </c>
      <c r="F29" s="88"/>
      <c r="G29" s="88"/>
      <c r="H29" s="89"/>
      <c r="I29" s="87" t="s">
        <v>35</v>
      </c>
      <c r="J29" s="88"/>
      <c r="K29" s="88"/>
      <c r="L29" s="89"/>
      <c r="M29" s="87" t="s">
        <v>36</v>
      </c>
      <c r="N29" s="88"/>
      <c r="O29" s="88"/>
      <c r="P29" s="89"/>
      <c r="Q29" s="87" t="s">
        <v>37</v>
      </c>
      <c r="R29" s="88"/>
      <c r="S29" s="88"/>
      <c r="T29" s="89"/>
      <c r="U29" s="87" t="s">
        <v>45</v>
      </c>
      <c r="V29" s="88"/>
      <c r="W29" s="88"/>
      <c r="X29" s="89"/>
    </row>
    <row r="30" spans="1:25" s="11" customFormat="1" x14ac:dyDescent="0.3">
      <c r="A30" s="85"/>
      <c r="B30" s="85"/>
      <c r="C30" s="86"/>
      <c r="D30" s="38"/>
      <c r="E30" s="29" t="s">
        <v>27</v>
      </c>
      <c r="F30" s="30" t="s">
        <v>30</v>
      </c>
      <c r="G30" s="30" t="s">
        <v>28</v>
      </c>
      <c r="H30" s="31" t="s">
        <v>29</v>
      </c>
      <c r="I30" s="29" t="s">
        <v>27</v>
      </c>
      <c r="J30" s="30" t="s">
        <v>30</v>
      </c>
      <c r="K30" s="30" t="s">
        <v>28</v>
      </c>
      <c r="L30" s="31" t="s">
        <v>29</v>
      </c>
      <c r="M30" s="29" t="s">
        <v>27</v>
      </c>
      <c r="N30" s="30" t="s">
        <v>30</v>
      </c>
      <c r="O30" s="30" t="s">
        <v>28</v>
      </c>
      <c r="P30" s="31" t="s">
        <v>29</v>
      </c>
      <c r="Q30" s="29" t="s">
        <v>27</v>
      </c>
      <c r="R30" s="30" t="s">
        <v>30</v>
      </c>
      <c r="S30" s="30" t="s">
        <v>28</v>
      </c>
      <c r="T30" s="31" t="s">
        <v>29</v>
      </c>
      <c r="U30" s="29" t="s">
        <v>27</v>
      </c>
      <c r="V30" s="30" t="s">
        <v>30</v>
      </c>
      <c r="W30" s="30" t="s">
        <v>28</v>
      </c>
      <c r="X30" s="31" t="s">
        <v>29</v>
      </c>
    </row>
    <row r="31" spans="1:25" s="11" customFormat="1" x14ac:dyDescent="0.3">
      <c r="A31" s="19">
        <v>1</v>
      </c>
      <c r="B31" s="46" t="s">
        <v>2</v>
      </c>
      <c r="C31" s="39">
        <v>3393.666666666667</v>
      </c>
      <c r="D31" s="11">
        <v>19</v>
      </c>
      <c r="E31" s="32">
        <v>40</v>
      </c>
      <c r="F31" s="30">
        <v>45</v>
      </c>
      <c r="G31" s="33">
        <v>55</v>
      </c>
      <c r="H31" s="31"/>
      <c r="I31" s="29">
        <v>50</v>
      </c>
      <c r="J31" s="30">
        <v>55</v>
      </c>
      <c r="K31" s="30">
        <v>70</v>
      </c>
      <c r="L31" s="31"/>
      <c r="M31" s="29"/>
      <c r="N31" s="30"/>
      <c r="O31" s="30"/>
      <c r="P31" s="31">
        <v>35</v>
      </c>
      <c r="Q31" s="40">
        <v>24</v>
      </c>
      <c r="R31" s="30">
        <v>20</v>
      </c>
      <c r="S31" s="30">
        <v>30</v>
      </c>
      <c r="T31" s="32"/>
      <c r="U31" s="32"/>
      <c r="V31" s="32"/>
      <c r="W31" s="32"/>
      <c r="X31" s="32"/>
    </row>
    <row r="32" spans="1:25" s="11" customFormat="1" x14ac:dyDescent="0.3">
      <c r="A32" s="19">
        <v>17</v>
      </c>
      <c r="B32" s="7" t="s">
        <v>20</v>
      </c>
      <c r="C32" s="39">
        <v>3529.6666666666661</v>
      </c>
      <c r="D32" s="11">
        <v>20</v>
      </c>
      <c r="E32" s="29">
        <v>5</v>
      </c>
      <c r="F32" s="30">
        <v>5</v>
      </c>
      <c r="G32" s="30">
        <v>6</v>
      </c>
      <c r="H32" s="31"/>
      <c r="I32" s="29">
        <v>85</v>
      </c>
      <c r="J32" s="30">
        <v>80</v>
      </c>
      <c r="K32" s="30">
        <v>100</v>
      </c>
      <c r="L32" s="31"/>
      <c r="M32" s="29"/>
      <c r="N32" s="30"/>
      <c r="O32" s="30"/>
      <c r="P32" s="31">
        <v>60</v>
      </c>
      <c r="Q32" s="29">
        <v>20</v>
      </c>
      <c r="R32" s="30">
        <v>20</v>
      </c>
      <c r="S32" s="30">
        <v>25</v>
      </c>
      <c r="T32" s="32"/>
      <c r="U32" s="32"/>
      <c r="V32" s="32"/>
      <c r="W32" s="32"/>
      <c r="X32" s="32"/>
    </row>
    <row r="33" spans="1:25" s="11" customFormat="1" x14ac:dyDescent="0.3">
      <c r="A33" s="11">
        <v>8</v>
      </c>
      <c r="B33" s="18" t="s">
        <v>8</v>
      </c>
      <c r="C33" s="39">
        <v>2219.6666666666665</v>
      </c>
      <c r="D33" s="11">
        <v>18</v>
      </c>
      <c r="E33" s="32">
        <v>17</v>
      </c>
      <c r="F33" s="30">
        <v>13</v>
      </c>
      <c r="G33" s="33">
        <v>20</v>
      </c>
      <c r="H33" s="31"/>
      <c r="I33" s="29">
        <v>50</v>
      </c>
      <c r="J33" s="30">
        <v>55</v>
      </c>
      <c r="K33" s="30">
        <v>70</v>
      </c>
      <c r="L33" s="31"/>
      <c r="M33" s="29"/>
      <c r="N33" s="30"/>
      <c r="O33" s="30"/>
      <c r="P33" s="31">
        <v>35</v>
      </c>
      <c r="Q33" s="29"/>
      <c r="R33" s="30"/>
      <c r="S33" s="30"/>
      <c r="T33" s="31"/>
      <c r="U33" s="29"/>
      <c r="V33" s="30"/>
      <c r="W33" s="30"/>
      <c r="X33" s="31"/>
    </row>
    <row r="34" spans="1:25" s="11" customFormat="1" x14ac:dyDescent="0.3">
      <c r="A34" s="11">
        <v>7</v>
      </c>
      <c r="B34" s="18" t="s">
        <v>8</v>
      </c>
      <c r="C34" s="39">
        <v>2013.666666666667</v>
      </c>
      <c r="D34" s="11">
        <v>17</v>
      </c>
      <c r="E34" s="32">
        <v>5</v>
      </c>
      <c r="F34" s="30">
        <v>5</v>
      </c>
      <c r="G34" s="33">
        <v>8</v>
      </c>
      <c r="H34" s="31"/>
      <c r="I34" s="29">
        <v>50</v>
      </c>
      <c r="J34" s="30">
        <v>55</v>
      </c>
      <c r="K34" s="30">
        <v>70</v>
      </c>
      <c r="L34" s="31"/>
      <c r="M34" s="29"/>
      <c r="N34" s="30"/>
      <c r="O34" s="30"/>
      <c r="P34" s="31">
        <v>35</v>
      </c>
      <c r="Q34" s="29"/>
      <c r="R34" s="30"/>
      <c r="S34" s="30"/>
      <c r="T34" s="31"/>
      <c r="U34" s="29"/>
      <c r="V34" s="30"/>
      <c r="W34" s="30"/>
      <c r="X34" s="31"/>
    </row>
    <row r="35" spans="1:25" s="11" customFormat="1" x14ac:dyDescent="0.3">
      <c r="A35" s="11">
        <v>14</v>
      </c>
      <c r="B35" s="28" t="s">
        <v>15</v>
      </c>
      <c r="C35" s="39">
        <v>2013.6666666666667</v>
      </c>
      <c r="D35" s="11">
        <v>16</v>
      </c>
      <c r="E35" s="32">
        <v>35</v>
      </c>
      <c r="F35" s="30">
        <v>40</v>
      </c>
      <c r="G35" s="33">
        <v>45</v>
      </c>
      <c r="H35" s="31"/>
      <c r="I35" s="29"/>
      <c r="J35" s="30"/>
      <c r="K35" s="30"/>
      <c r="L35" s="31">
        <v>60</v>
      </c>
      <c r="M35" s="29"/>
      <c r="N35" s="30"/>
      <c r="O35" s="30"/>
      <c r="P35" s="31"/>
      <c r="Q35" s="29"/>
      <c r="R35" s="30"/>
      <c r="S35" s="30"/>
      <c r="T35" s="31"/>
      <c r="U35" s="29"/>
      <c r="V35" s="30"/>
      <c r="W35" s="30"/>
      <c r="X35" s="31"/>
    </row>
    <row r="36" spans="1:25" ht="15" thickBot="1" x14ac:dyDescent="0.35"/>
    <row r="37" spans="1:25" s="11" customFormat="1" ht="15" thickTop="1" x14ac:dyDescent="0.3">
      <c r="C37" s="50"/>
      <c r="E37" s="87" t="s">
        <v>34</v>
      </c>
      <c r="F37" s="88"/>
      <c r="G37" s="88"/>
      <c r="H37" s="89"/>
      <c r="I37" s="87" t="s">
        <v>35</v>
      </c>
      <c r="J37" s="88"/>
      <c r="K37" s="88"/>
      <c r="L37" s="89"/>
      <c r="M37" s="87" t="s">
        <v>36</v>
      </c>
      <c r="N37" s="88"/>
      <c r="O37" s="88"/>
      <c r="P37" s="89"/>
      <c r="Q37" s="87" t="s">
        <v>37</v>
      </c>
      <c r="R37" s="88"/>
      <c r="S37" s="88"/>
      <c r="T37" s="89"/>
      <c r="U37" s="87" t="s">
        <v>45</v>
      </c>
      <c r="V37" s="88"/>
      <c r="W37" s="88"/>
      <c r="X37" s="89"/>
    </row>
    <row r="38" spans="1:25" s="11" customFormat="1" x14ac:dyDescent="0.3">
      <c r="E38" s="29" t="s">
        <v>27</v>
      </c>
      <c r="F38" s="30" t="s">
        <v>30</v>
      </c>
      <c r="G38" s="30" t="s">
        <v>28</v>
      </c>
      <c r="H38" s="31" t="s">
        <v>29</v>
      </c>
      <c r="I38" s="29" t="s">
        <v>27</v>
      </c>
      <c r="J38" s="30" t="s">
        <v>30</v>
      </c>
      <c r="K38" s="30" t="s">
        <v>28</v>
      </c>
      <c r="L38" s="31" t="s">
        <v>29</v>
      </c>
      <c r="M38" s="29" t="s">
        <v>27</v>
      </c>
      <c r="N38" s="30" t="s">
        <v>30</v>
      </c>
      <c r="O38" s="30" t="s">
        <v>28</v>
      </c>
      <c r="P38" s="31" t="s">
        <v>29</v>
      </c>
      <c r="Q38" s="29" t="s">
        <v>27</v>
      </c>
      <c r="R38" s="30" t="s">
        <v>30</v>
      </c>
      <c r="S38" s="30" t="s">
        <v>28</v>
      </c>
      <c r="T38" s="31" t="s">
        <v>29</v>
      </c>
      <c r="U38" s="29" t="s">
        <v>27</v>
      </c>
      <c r="V38" s="30" t="s">
        <v>30</v>
      </c>
      <c r="W38" s="30" t="s">
        <v>28</v>
      </c>
      <c r="X38" s="31" t="s">
        <v>29</v>
      </c>
    </row>
    <row r="39" spans="1:25" s="11" customFormat="1" x14ac:dyDescent="0.3">
      <c r="A39" s="19">
        <v>1</v>
      </c>
      <c r="B39" s="46" t="s">
        <v>2</v>
      </c>
      <c r="E39" s="24">
        <v>16</v>
      </c>
      <c r="F39" s="11">
        <v>15</v>
      </c>
      <c r="G39" s="21">
        <v>13</v>
      </c>
      <c r="H39" s="31"/>
      <c r="I39" s="20">
        <v>24</v>
      </c>
      <c r="J39" s="11">
        <v>24</v>
      </c>
      <c r="K39" s="11">
        <v>24</v>
      </c>
      <c r="L39" s="31"/>
      <c r="M39" s="29"/>
      <c r="N39" s="30"/>
      <c r="O39" s="30"/>
      <c r="P39" s="18">
        <v>8</v>
      </c>
      <c r="Q39" s="2">
        <v>6</v>
      </c>
      <c r="R39" s="11">
        <v>6</v>
      </c>
      <c r="S39" s="11">
        <v>5</v>
      </c>
      <c r="T39" s="31"/>
      <c r="U39" s="29"/>
      <c r="V39" s="30"/>
      <c r="W39" s="30"/>
      <c r="X39" s="31"/>
    </row>
    <row r="40" spans="1:25" s="11" customFormat="1" x14ac:dyDescent="0.3">
      <c r="A40" s="19">
        <v>17</v>
      </c>
      <c r="B40" s="7" t="s">
        <v>20</v>
      </c>
      <c r="E40" s="18">
        <v>3</v>
      </c>
      <c r="F40" s="11">
        <v>3</v>
      </c>
      <c r="G40" s="11">
        <v>3</v>
      </c>
      <c r="H40" s="31"/>
      <c r="I40" s="18">
        <v>10</v>
      </c>
      <c r="J40" s="11">
        <v>10</v>
      </c>
      <c r="K40" s="11">
        <v>10</v>
      </c>
      <c r="L40" s="31"/>
      <c r="M40" s="29"/>
      <c r="N40" s="30"/>
      <c r="O40" s="30"/>
      <c r="P40" s="18">
        <v>5</v>
      </c>
      <c r="Q40" s="18">
        <v>5</v>
      </c>
      <c r="R40" s="18">
        <v>5</v>
      </c>
      <c r="S40" s="18">
        <v>5</v>
      </c>
      <c r="T40" s="31"/>
      <c r="U40" s="29"/>
      <c r="V40" s="30"/>
      <c r="W40" s="30"/>
      <c r="X40" s="31"/>
    </row>
    <row r="41" spans="1:25" s="11" customFormat="1" x14ac:dyDescent="0.3">
      <c r="A41" s="11">
        <v>8</v>
      </c>
      <c r="B41" s="18" t="s">
        <v>8</v>
      </c>
      <c r="E41" s="24">
        <v>5</v>
      </c>
      <c r="F41" s="11">
        <v>5</v>
      </c>
      <c r="G41" s="21">
        <v>4</v>
      </c>
      <c r="H41" s="18"/>
      <c r="I41" s="20">
        <v>10</v>
      </c>
      <c r="J41" s="11">
        <v>10</v>
      </c>
      <c r="K41" s="11">
        <v>10</v>
      </c>
      <c r="L41" s="18"/>
      <c r="M41" s="29"/>
      <c r="N41" s="30"/>
      <c r="O41" s="30"/>
      <c r="P41" s="18">
        <v>5</v>
      </c>
      <c r="Q41" s="20"/>
      <c r="T41" s="41"/>
      <c r="U41" s="29"/>
      <c r="V41" s="33"/>
      <c r="W41" s="33"/>
      <c r="X41" s="42"/>
    </row>
    <row r="42" spans="1:25" s="11" customFormat="1" x14ac:dyDescent="0.3">
      <c r="A42" s="11">
        <v>7</v>
      </c>
      <c r="B42" s="18" t="s">
        <v>8</v>
      </c>
      <c r="E42" s="24">
        <v>5</v>
      </c>
      <c r="F42" s="11">
        <v>4</v>
      </c>
      <c r="G42" s="21">
        <v>3</v>
      </c>
      <c r="H42" s="31"/>
      <c r="I42" s="20">
        <v>10</v>
      </c>
      <c r="J42" s="11">
        <v>10</v>
      </c>
      <c r="K42" s="11">
        <v>10</v>
      </c>
      <c r="L42" s="31"/>
      <c r="M42" s="29"/>
      <c r="N42" s="30"/>
      <c r="O42" s="30"/>
      <c r="P42" s="18">
        <v>5</v>
      </c>
      <c r="Q42" s="29"/>
      <c r="R42" s="30"/>
      <c r="S42" s="30"/>
      <c r="T42" s="18"/>
      <c r="U42" s="29"/>
      <c r="V42" s="30"/>
      <c r="W42" s="30"/>
      <c r="X42" s="31"/>
    </row>
    <row r="43" spans="1:25" s="11" customFormat="1" x14ac:dyDescent="0.3">
      <c r="A43" s="11">
        <v>14</v>
      </c>
      <c r="B43" s="28" t="s">
        <v>15</v>
      </c>
      <c r="E43" s="24">
        <v>9</v>
      </c>
      <c r="F43" s="11">
        <v>9</v>
      </c>
      <c r="G43" s="21">
        <v>8</v>
      </c>
      <c r="H43" s="31"/>
      <c r="I43" s="18"/>
      <c r="L43" s="18">
        <v>5</v>
      </c>
      <c r="M43" s="29"/>
      <c r="N43" s="30"/>
      <c r="O43" s="30"/>
      <c r="P43" s="18"/>
      <c r="Q43" s="18"/>
      <c r="R43" s="18"/>
      <c r="S43" s="18"/>
      <c r="T43" s="31"/>
      <c r="U43" s="29"/>
      <c r="V43" s="30"/>
      <c r="W43" s="30"/>
      <c r="X43" s="31"/>
    </row>
    <row r="45" spans="1:25" ht="15" thickBot="1" x14ac:dyDescent="0.35"/>
    <row r="46" spans="1:25" s="11" customFormat="1" ht="15" thickTop="1" x14ac:dyDescent="0.3">
      <c r="A46" s="84" t="s">
        <v>47</v>
      </c>
      <c r="B46" s="84" t="s">
        <v>48</v>
      </c>
      <c r="C46" s="86" t="s">
        <v>44</v>
      </c>
      <c r="D46" s="44" t="s">
        <v>38</v>
      </c>
      <c r="E46" s="87" t="s">
        <v>34</v>
      </c>
      <c r="F46" s="88"/>
      <c r="G46" s="88"/>
      <c r="H46" s="89"/>
      <c r="I46" s="87" t="s">
        <v>35</v>
      </c>
      <c r="J46" s="88"/>
      <c r="K46" s="88"/>
      <c r="L46" s="89"/>
      <c r="M46" s="87" t="s">
        <v>36</v>
      </c>
      <c r="N46" s="88"/>
      <c r="O46" s="88"/>
      <c r="P46" s="89"/>
      <c r="Q46" s="87" t="s">
        <v>37</v>
      </c>
      <c r="R46" s="88"/>
      <c r="S46" s="88"/>
      <c r="T46" s="89"/>
      <c r="U46" s="87" t="s">
        <v>45</v>
      </c>
      <c r="V46" s="88"/>
      <c r="W46" s="88"/>
      <c r="X46" s="89"/>
    </row>
    <row r="47" spans="1:25" s="11" customFormat="1" x14ac:dyDescent="0.3">
      <c r="A47" s="85"/>
      <c r="B47" s="85"/>
      <c r="C47" s="86"/>
      <c r="D47" s="38"/>
      <c r="E47" s="29" t="s">
        <v>27</v>
      </c>
      <c r="F47" s="30" t="s">
        <v>30</v>
      </c>
      <c r="G47" s="30" t="s">
        <v>28</v>
      </c>
      <c r="H47" s="31" t="s">
        <v>29</v>
      </c>
      <c r="I47" s="29" t="s">
        <v>27</v>
      </c>
      <c r="J47" s="30" t="s">
        <v>30</v>
      </c>
      <c r="K47" s="30" t="s">
        <v>28</v>
      </c>
      <c r="L47" s="31" t="s">
        <v>29</v>
      </c>
      <c r="M47" s="29" t="s">
        <v>27</v>
      </c>
      <c r="N47" s="30" t="s">
        <v>30</v>
      </c>
      <c r="O47" s="30" t="s">
        <v>28</v>
      </c>
      <c r="P47" s="31" t="s">
        <v>29</v>
      </c>
      <c r="Q47" s="29" t="s">
        <v>27</v>
      </c>
      <c r="R47" s="30" t="s">
        <v>30</v>
      </c>
      <c r="S47" s="30" t="s">
        <v>28</v>
      </c>
      <c r="T47" s="31" t="s">
        <v>29</v>
      </c>
      <c r="U47" s="29" t="s">
        <v>27</v>
      </c>
      <c r="V47" s="30" t="s">
        <v>30</v>
      </c>
      <c r="W47" s="30" t="s">
        <v>28</v>
      </c>
      <c r="X47" s="31" t="s">
        <v>29</v>
      </c>
    </row>
    <row r="48" spans="1:25" s="11" customFormat="1" x14ac:dyDescent="0.3">
      <c r="A48" s="19">
        <v>1</v>
      </c>
      <c r="B48" s="46" t="s">
        <v>2</v>
      </c>
      <c r="C48" s="39">
        <v>3393.666666666667</v>
      </c>
      <c r="D48" s="11">
        <v>19</v>
      </c>
      <c r="E48" s="32">
        <f>E31*$B$19/60+E39</f>
        <v>816</v>
      </c>
      <c r="F48" s="32">
        <f t="shared" ref="F48:X52" si="2">F31*$B$19/60+F39</f>
        <v>915</v>
      </c>
      <c r="G48" s="32">
        <f t="shared" si="2"/>
        <v>1113</v>
      </c>
      <c r="H48" s="32">
        <f t="shared" si="2"/>
        <v>0</v>
      </c>
      <c r="I48" s="32">
        <f t="shared" si="2"/>
        <v>1024</v>
      </c>
      <c r="J48" s="32">
        <f t="shared" si="2"/>
        <v>1124</v>
      </c>
      <c r="K48" s="32">
        <f t="shared" si="2"/>
        <v>1424</v>
      </c>
      <c r="L48" s="32">
        <f t="shared" si="2"/>
        <v>0</v>
      </c>
      <c r="M48" s="32">
        <f t="shared" si="2"/>
        <v>0</v>
      </c>
      <c r="N48" s="32">
        <f t="shared" si="2"/>
        <v>0</v>
      </c>
      <c r="O48" s="32">
        <f t="shared" si="2"/>
        <v>0</v>
      </c>
      <c r="P48" s="32">
        <f t="shared" si="2"/>
        <v>708</v>
      </c>
      <c r="Q48" s="32">
        <f t="shared" si="2"/>
        <v>486</v>
      </c>
      <c r="R48" s="32">
        <f t="shared" si="2"/>
        <v>406</v>
      </c>
      <c r="S48" s="32">
        <f t="shared" si="2"/>
        <v>605</v>
      </c>
      <c r="T48" s="32">
        <f t="shared" si="2"/>
        <v>0</v>
      </c>
      <c r="U48" s="32">
        <f t="shared" si="2"/>
        <v>0</v>
      </c>
      <c r="V48" s="32">
        <f t="shared" si="2"/>
        <v>0</v>
      </c>
      <c r="W48" s="32">
        <f t="shared" si="2"/>
        <v>0</v>
      </c>
      <c r="X48" s="32">
        <f t="shared" si="2"/>
        <v>0</v>
      </c>
      <c r="Y48" s="52">
        <f>MIN(E48:G48)+MIN(I48:K48)+P48+MIN(Q48:S48)</f>
        <v>2954</v>
      </c>
    </row>
    <row r="49" spans="1:25" s="11" customFormat="1" x14ac:dyDescent="0.3">
      <c r="A49" s="19">
        <v>17</v>
      </c>
      <c r="B49" s="7" t="s">
        <v>20</v>
      </c>
      <c r="C49" s="39">
        <v>3529.6666666666661</v>
      </c>
      <c r="D49" s="11">
        <v>20</v>
      </c>
      <c r="E49" s="32">
        <f t="shared" ref="E49:T52" si="3">E32*$B$19/60+E40</f>
        <v>103</v>
      </c>
      <c r="F49" s="32">
        <f t="shared" si="3"/>
        <v>103</v>
      </c>
      <c r="G49" s="32">
        <f t="shared" si="3"/>
        <v>123</v>
      </c>
      <c r="H49" s="32">
        <f t="shared" si="3"/>
        <v>0</v>
      </c>
      <c r="I49" s="32">
        <f t="shared" si="3"/>
        <v>1710</v>
      </c>
      <c r="J49" s="32">
        <f t="shared" si="3"/>
        <v>1610</v>
      </c>
      <c r="K49" s="32">
        <f t="shared" si="3"/>
        <v>2010</v>
      </c>
      <c r="L49" s="32">
        <f t="shared" si="3"/>
        <v>0</v>
      </c>
      <c r="M49" s="32">
        <f t="shared" si="3"/>
        <v>0</v>
      </c>
      <c r="N49" s="32">
        <f t="shared" si="3"/>
        <v>0</v>
      </c>
      <c r="O49" s="32">
        <f t="shared" si="3"/>
        <v>0</v>
      </c>
      <c r="P49" s="32">
        <f t="shared" si="3"/>
        <v>1205</v>
      </c>
      <c r="Q49" s="32">
        <f t="shared" si="3"/>
        <v>405</v>
      </c>
      <c r="R49" s="32">
        <f t="shared" si="3"/>
        <v>405</v>
      </c>
      <c r="S49" s="32">
        <f t="shared" si="3"/>
        <v>505</v>
      </c>
      <c r="T49" s="32">
        <f t="shared" si="3"/>
        <v>0</v>
      </c>
      <c r="U49" s="32">
        <f t="shared" si="2"/>
        <v>0</v>
      </c>
      <c r="V49" s="32">
        <f t="shared" si="2"/>
        <v>0</v>
      </c>
      <c r="W49" s="32">
        <f t="shared" si="2"/>
        <v>0</v>
      </c>
      <c r="X49" s="32">
        <f t="shared" si="2"/>
        <v>0</v>
      </c>
      <c r="Y49" s="52">
        <f>MIN(E49:G49)+MIN(I49:K49)+P49+MIN(Q49:S49)</f>
        <v>3323</v>
      </c>
    </row>
    <row r="50" spans="1:25" s="11" customFormat="1" x14ac:dyDescent="0.3">
      <c r="A50" s="11">
        <v>8</v>
      </c>
      <c r="B50" s="18" t="s">
        <v>8</v>
      </c>
      <c r="C50" s="39">
        <v>2219.6666666666665</v>
      </c>
      <c r="D50" s="11">
        <v>18</v>
      </c>
      <c r="E50" s="32">
        <f t="shared" si="3"/>
        <v>345</v>
      </c>
      <c r="F50" s="32">
        <f t="shared" si="2"/>
        <v>265</v>
      </c>
      <c r="G50" s="32">
        <f t="shared" si="2"/>
        <v>404</v>
      </c>
      <c r="H50" s="32">
        <f t="shared" si="2"/>
        <v>0</v>
      </c>
      <c r="I50" s="32">
        <f t="shared" si="2"/>
        <v>1010</v>
      </c>
      <c r="J50" s="32">
        <f t="shared" si="2"/>
        <v>1110</v>
      </c>
      <c r="K50" s="32">
        <f t="shared" si="2"/>
        <v>1410</v>
      </c>
      <c r="L50" s="32">
        <f t="shared" si="2"/>
        <v>0</v>
      </c>
      <c r="M50" s="32">
        <f t="shared" si="2"/>
        <v>0</v>
      </c>
      <c r="N50" s="32">
        <f t="shared" si="2"/>
        <v>0</v>
      </c>
      <c r="O50" s="32">
        <f t="shared" si="2"/>
        <v>0</v>
      </c>
      <c r="P50" s="32">
        <f t="shared" si="2"/>
        <v>705</v>
      </c>
      <c r="Q50" s="32">
        <f t="shared" si="2"/>
        <v>0</v>
      </c>
      <c r="R50" s="32">
        <f t="shared" si="2"/>
        <v>0</v>
      </c>
      <c r="S50" s="32">
        <f t="shared" si="2"/>
        <v>0</v>
      </c>
      <c r="T50" s="32">
        <f t="shared" si="2"/>
        <v>0</v>
      </c>
      <c r="U50" s="32">
        <f t="shared" si="2"/>
        <v>0</v>
      </c>
      <c r="V50" s="32">
        <f t="shared" si="2"/>
        <v>0</v>
      </c>
      <c r="W50" s="32">
        <f t="shared" si="2"/>
        <v>0</v>
      </c>
      <c r="X50" s="32">
        <f t="shared" si="2"/>
        <v>0</v>
      </c>
      <c r="Y50" s="52">
        <f t="shared" ref="Y50:Y51" si="4">MIN(E50:G50)+MIN(I50:K50)+P50+MIN(Q50:S50)</f>
        <v>1980</v>
      </c>
    </row>
    <row r="51" spans="1:25" s="11" customFormat="1" x14ac:dyDescent="0.3">
      <c r="A51" s="11">
        <v>7</v>
      </c>
      <c r="B51" s="18" t="s">
        <v>8</v>
      </c>
      <c r="C51" s="39">
        <v>2013.666666666667</v>
      </c>
      <c r="D51" s="11">
        <v>17</v>
      </c>
      <c r="E51" s="32">
        <f t="shared" si="3"/>
        <v>105</v>
      </c>
      <c r="F51" s="32">
        <f t="shared" si="2"/>
        <v>104</v>
      </c>
      <c r="G51" s="32">
        <f t="shared" si="2"/>
        <v>163</v>
      </c>
      <c r="H51" s="32">
        <f t="shared" si="2"/>
        <v>0</v>
      </c>
      <c r="I51" s="32">
        <f t="shared" si="2"/>
        <v>1010</v>
      </c>
      <c r="J51" s="32">
        <f t="shared" si="2"/>
        <v>1110</v>
      </c>
      <c r="K51" s="32">
        <f t="shared" si="2"/>
        <v>1410</v>
      </c>
      <c r="L51" s="32">
        <f t="shared" si="2"/>
        <v>0</v>
      </c>
      <c r="M51" s="32">
        <f t="shared" si="2"/>
        <v>0</v>
      </c>
      <c r="N51" s="32">
        <f t="shared" si="2"/>
        <v>0</v>
      </c>
      <c r="O51" s="32">
        <f t="shared" si="2"/>
        <v>0</v>
      </c>
      <c r="P51" s="32">
        <f t="shared" si="2"/>
        <v>705</v>
      </c>
      <c r="Q51" s="32">
        <f t="shared" si="2"/>
        <v>0</v>
      </c>
      <c r="R51" s="32">
        <f t="shared" si="2"/>
        <v>0</v>
      </c>
      <c r="S51" s="32">
        <f t="shared" si="2"/>
        <v>0</v>
      </c>
      <c r="T51" s="32">
        <f t="shared" si="2"/>
        <v>0</v>
      </c>
      <c r="U51" s="32">
        <f t="shared" si="2"/>
        <v>0</v>
      </c>
      <c r="V51" s="32">
        <f t="shared" si="2"/>
        <v>0</v>
      </c>
      <c r="W51" s="32">
        <f t="shared" si="2"/>
        <v>0</v>
      </c>
      <c r="X51" s="32">
        <f t="shared" si="2"/>
        <v>0</v>
      </c>
      <c r="Y51" s="52">
        <f t="shared" si="4"/>
        <v>1819</v>
      </c>
    </row>
    <row r="52" spans="1:25" s="11" customFormat="1" x14ac:dyDescent="0.3">
      <c r="A52" s="11">
        <v>14</v>
      </c>
      <c r="B52" s="28" t="s">
        <v>15</v>
      </c>
      <c r="C52" s="39">
        <v>2013.6666666666667</v>
      </c>
      <c r="D52" s="11">
        <v>16</v>
      </c>
      <c r="E52" s="32">
        <f t="shared" si="3"/>
        <v>709</v>
      </c>
      <c r="F52" s="32">
        <f t="shared" si="2"/>
        <v>809</v>
      </c>
      <c r="G52" s="32">
        <f t="shared" si="2"/>
        <v>908</v>
      </c>
      <c r="H52" s="32">
        <f t="shared" si="2"/>
        <v>0</v>
      </c>
      <c r="I52" s="32">
        <f t="shared" si="2"/>
        <v>0</v>
      </c>
      <c r="J52" s="32">
        <f t="shared" si="2"/>
        <v>0</v>
      </c>
      <c r="K52" s="32">
        <f t="shared" si="2"/>
        <v>0</v>
      </c>
      <c r="L52" s="32">
        <f t="shared" si="2"/>
        <v>1205</v>
      </c>
      <c r="M52" s="32">
        <f t="shared" si="2"/>
        <v>0</v>
      </c>
      <c r="N52" s="32">
        <f t="shared" si="2"/>
        <v>0</v>
      </c>
      <c r="O52" s="32">
        <f t="shared" si="2"/>
        <v>0</v>
      </c>
      <c r="P52" s="32">
        <f t="shared" si="2"/>
        <v>0</v>
      </c>
      <c r="Q52" s="32">
        <f t="shared" si="2"/>
        <v>0</v>
      </c>
      <c r="R52" s="32">
        <f t="shared" si="2"/>
        <v>0</v>
      </c>
      <c r="S52" s="32">
        <f t="shared" si="2"/>
        <v>0</v>
      </c>
      <c r="T52" s="32">
        <f t="shared" si="2"/>
        <v>0</v>
      </c>
      <c r="U52" s="32">
        <f t="shared" si="2"/>
        <v>0</v>
      </c>
      <c r="V52" s="32">
        <f t="shared" si="2"/>
        <v>0</v>
      </c>
      <c r="W52" s="32">
        <f t="shared" si="2"/>
        <v>0</v>
      </c>
      <c r="X52" s="32">
        <f t="shared" si="2"/>
        <v>0</v>
      </c>
      <c r="Y52" s="52">
        <f>MIN(E52:G52)+MIN(L52)+P52+MIN(Q52:S52)</f>
        <v>1914</v>
      </c>
    </row>
  </sheetData>
  <mergeCells count="43">
    <mergeCell ref="M1:P1"/>
    <mergeCell ref="Q1:T1"/>
    <mergeCell ref="U1:X1"/>
    <mergeCell ref="A1:A2"/>
    <mergeCell ref="B1:B2"/>
    <mergeCell ref="C1:C2"/>
    <mergeCell ref="E1:H1"/>
    <mergeCell ref="I1:L1"/>
    <mergeCell ref="E10:H10"/>
    <mergeCell ref="I10:L10"/>
    <mergeCell ref="M10:P10"/>
    <mergeCell ref="Q10:T10"/>
    <mergeCell ref="U10:X10"/>
    <mergeCell ref="Y21:Y22"/>
    <mergeCell ref="A29:A30"/>
    <mergeCell ref="B29:B30"/>
    <mergeCell ref="C29:C30"/>
    <mergeCell ref="E29:H29"/>
    <mergeCell ref="I29:L29"/>
    <mergeCell ref="M29:P29"/>
    <mergeCell ref="Q29:T29"/>
    <mergeCell ref="A21:A22"/>
    <mergeCell ref="B21:B22"/>
    <mergeCell ref="C21:C22"/>
    <mergeCell ref="E21:H21"/>
    <mergeCell ref="I21:L21"/>
    <mergeCell ref="M21:P21"/>
    <mergeCell ref="M46:P46"/>
    <mergeCell ref="Q46:T46"/>
    <mergeCell ref="U46:X46"/>
    <mergeCell ref="E37:H37"/>
    <mergeCell ref="Q21:T21"/>
    <mergeCell ref="U21:X21"/>
    <mergeCell ref="I37:L37"/>
    <mergeCell ref="M37:P37"/>
    <mergeCell ref="Q37:T37"/>
    <mergeCell ref="U37:X37"/>
    <mergeCell ref="U29:X29"/>
    <mergeCell ref="A46:A47"/>
    <mergeCell ref="B46:B47"/>
    <mergeCell ref="C46:C47"/>
    <mergeCell ref="E46:H46"/>
    <mergeCell ref="I46:L46"/>
  </mergeCells>
  <conditionalFormatting sqref="T7:X7 T3:X3 T5:X5 U6:X6">
    <cfRule type="cellIs" dxfId="91" priority="132" operator="equal">
      <formula>0</formula>
    </cfRule>
  </conditionalFormatting>
  <conditionalFormatting sqref="I1:L2">
    <cfRule type="cellIs" dxfId="90" priority="131" operator="equal">
      <formula>0</formula>
    </cfRule>
  </conditionalFormatting>
  <conditionalFormatting sqref="M1:P2">
    <cfRule type="cellIs" dxfId="89" priority="130" operator="equal">
      <formula>0</formula>
    </cfRule>
  </conditionalFormatting>
  <conditionalFormatting sqref="Q1:T2">
    <cfRule type="cellIs" dxfId="88" priority="129" operator="equal">
      <formula>0</formula>
    </cfRule>
  </conditionalFormatting>
  <conditionalFormatting sqref="U1:X2">
    <cfRule type="cellIs" dxfId="87" priority="128" operator="equal">
      <formula>0</formula>
    </cfRule>
  </conditionalFormatting>
  <conditionalFormatting sqref="U1:X2">
    <cfRule type="cellIs" dxfId="86" priority="127" operator="equal">
      <formula>0</formula>
    </cfRule>
  </conditionalFormatting>
  <conditionalFormatting sqref="E12:H16">
    <cfRule type="cellIs" dxfId="85" priority="126" operator="equal">
      <formula>0</formula>
    </cfRule>
  </conditionalFormatting>
  <conditionalFormatting sqref="I10:L16">
    <cfRule type="cellIs" dxfId="84" priority="125" operator="equal">
      <formula>0</formula>
    </cfRule>
  </conditionalFormatting>
  <conditionalFormatting sqref="M10:P16">
    <cfRule type="cellIs" dxfId="83" priority="124" operator="equal">
      <formula>0</formula>
    </cfRule>
  </conditionalFormatting>
  <conditionalFormatting sqref="Q10:T16">
    <cfRule type="cellIs" dxfId="82" priority="123" operator="equal">
      <formula>0</formula>
    </cfRule>
  </conditionalFormatting>
  <conditionalFormatting sqref="U10:X11">
    <cfRule type="cellIs" dxfId="81" priority="122" operator="equal">
      <formula>0</formula>
    </cfRule>
  </conditionalFormatting>
  <conditionalFormatting sqref="U10:X16">
    <cfRule type="cellIs" dxfId="80" priority="121" operator="equal">
      <formula>0</formula>
    </cfRule>
  </conditionalFormatting>
  <conditionalFormatting sqref="E3:H3">
    <cfRule type="cellIs" dxfId="79" priority="120" operator="equal">
      <formula>0</formula>
    </cfRule>
  </conditionalFormatting>
  <conditionalFormatting sqref="I3:L3">
    <cfRule type="cellIs" dxfId="78" priority="119" operator="equal">
      <formula>0</formula>
    </cfRule>
  </conditionalFormatting>
  <conditionalFormatting sqref="M3:P3">
    <cfRule type="cellIs" dxfId="77" priority="118" operator="equal">
      <formula>0</formula>
    </cfRule>
  </conditionalFormatting>
  <conditionalFormatting sqref="Q3:S3">
    <cfRule type="cellIs" dxfId="76" priority="117" operator="equal">
      <formula>0</formula>
    </cfRule>
  </conditionalFormatting>
  <conditionalFormatting sqref="E4:H4">
    <cfRule type="cellIs" dxfId="75" priority="116" operator="equal">
      <formula>0</formula>
    </cfRule>
  </conditionalFormatting>
  <conditionalFormatting sqref="I4:L4">
    <cfRule type="cellIs" dxfId="74" priority="115" operator="equal">
      <formula>0</formula>
    </cfRule>
  </conditionalFormatting>
  <conditionalFormatting sqref="M4:P4">
    <cfRule type="cellIs" dxfId="73" priority="114" operator="equal">
      <formula>0</formula>
    </cfRule>
  </conditionalFormatting>
  <conditionalFormatting sqref="Q4:T4">
    <cfRule type="cellIs" dxfId="72" priority="113" operator="equal">
      <formula>0</formula>
    </cfRule>
  </conditionalFormatting>
  <conditionalFormatting sqref="U4:X4">
    <cfRule type="cellIs" dxfId="71" priority="112" operator="equal">
      <formula>0</formula>
    </cfRule>
  </conditionalFormatting>
  <conditionalFormatting sqref="E5:H5">
    <cfRule type="cellIs" dxfId="70" priority="111" operator="equal">
      <formula>0</formula>
    </cfRule>
  </conditionalFormatting>
  <conditionalFormatting sqref="I5:L5">
    <cfRule type="cellIs" dxfId="69" priority="110" operator="equal">
      <formula>0</formula>
    </cfRule>
  </conditionalFormatting>
  <conditionalFormatting sqref="M5:P5">
    <cfRule type="cellIs" dxfId="68" priority="109" operator="equal">
      <formula>0</formula>
    </cfRule>
  </conditionalFormatting>
  <conditionalFormatting sqref="Q5:S5">
    <cfRule type="cellIs" dxfId="67" priority="108" operator="equal">
      <formula>0</formula>
    </cfRule>
  </conditionalFormatting>
  <conditionalFormatting sqref="E6:H6">
    <cfRule type="cellIs" dxfId="66" priority="107" operator="equal">
      <formula>0</formula>
    </cfRule>
  </conditionalFormatting>
  <conditionalFormatting sqref="I6:L6">
    <cfRule type="cellIs" dxfId="65" priority="106" operator="equal">
      <formula>0</formula>
    </cfRule>
  </conditionalFormatting>
  <conditionalFormatting sqref="M6:P6">
    <cfRule type="cellIs" dxfId="64" priority="105" operator="equal">
      <formula>0</formula>
    </cfRule>
  </conditionalFormatting>
  <conditionalFormatting sqref="Q6:T6">
    <cfRule type="cellIs" dxfId="63" priority="104" operator="equal">
      <formula>0</formula>
    </cfRule>
  </conditionalFormatting>
  <conditionalFormatting sqref="E7:H7">
    <cfRule type="cellIs" dxfId="62" priority="103" operator="equal">
      <formula>0</formula>
    </cfRule>
  </conditionalFormatting>
  <conditionalFormatting sqref="I7:L7">
    <cfRule type="cellIs" dxfId="61" priority="102" operator="equal">
      <formula>0</formula>
    </cfRule>
  </conditionalFormatting>
  <conditionalFormatting sqref="M7:P7">
    <cfRule type="cellIs" dxfId="60" priority="101" operator="equal">
      <formula>0</formula>
    </cfRule>
  </conditionalFormatting>
  <conditionalFormatting sqref="Q7:S7">
    <cfRule type="cellIs" dxfId="59" priority="100" operator="equal">
      <formula>0</formula>
    </cfRule>
  </conditionalFormatting>
  <conditionalFormatting sqref="Q46:T47">
    <cfRule type="cellIs" dxfId="58" priority="39" operator="equal">
      <formula>0</formula>
    </cfRule>
  </conditionalFormatting>
  <conditionalFormatting sqref="I21:L22">
    <cfRule type="cellIs" dxfId="57" priority="98" operator="equal">
      <formula>0</formula>
    </cfRule>
  </conditionalFormatting>
  <conditionalFormatting sqref="M21:P22">
    <cfRule type="cellIs" dxfId="56" priority="97" operator="equal">
      <formula>0</formula>
    </cfRule>
  </conditionalFormatting>
  <conditionalFormatting sqref="Q21:T22">
    <cfRule type="cellIs" dxfId="55" priority="96" operator="equal">
      <formula>0</formula>
    </cfRule>
  </conditionalFormatting>
  <conditionalFormatting sqref="U21:X22">
    <cfRule type="cellIs" dxfId="54" priority="95" operator="equal">
      <formula>0</formula>
    </cfRule>
  </conditionalFormatting>
  <conditionalFormatting sqref="U21:X22">
    <cfRule type="cellIs" dxfId="53" priority="94" operator="equal">
      <formula>0</formula>
    </cfRule>
  </conditionalFormatting>
  <conditionalFormatting sqref="E23:Y27">
    <cfRule type="cellIs" dxfId="52" priority="93" operator="equal">
      <formula>0</formula>
    </cfRule>
  </conditionalFormatting>
  <conditionalFormatting sqref="T31:X31">
    <cfRule type="cellIs" dxfId="51" priority="72" operator="equal">
      <formula>0</formula>
    </cfRule>
  </conditionalFormatting>
  <conditionalFormatting sqref="I29:L30">
    <cfRule type="cellIs" dxfId="50" priority="71" operator="equal">
      <formula>0</formula>
    </cfRule>
  </conditionalFormatting>
  <conditionalFormatting sqref="M29:P30">
    <cfRule type="cellIs" dxfId="49" priority="70" operator="equal">
      <formula>0</formula>
    </cfRule>
  </conditionalFormatting>
  <conditionalFormatting sqref="Q29:T30">
    <cfRule type="cellIs" dxfId="48" priority="69" operator="equal">
      <formula>0</formula>
    </cfRule>
  </conditionalFormatting>
  <conditionalFormatting sqref="U29:X30">
    <cfRule type="cellIs" dxfId="47" priority="68" operator="equal">
      <formula>0</formula>
    </cfRule>
  </conditionalFormatting>
  <conditionalFormatting sqref="U29:X30">
    <cfRule type="cellIs" dxfId="46" priority="67" operator="equal">
      <formula>0</formula>
    </cfRule>
  </conditionalFormatting>
  <conditionalFormatting sqref="E31:H31">
    <cfRule type="cellIs" dxfId="45" priority="66" operator="equal">
      <formula>0</formula>
    </cfRule>
  </conditionalFormatting>
  <conditionalFormatting sqref="I31:L31">
    <cfRule type="cellIs" dxfId="44" priority="65" operator="equal">
      <formula>0</formula>
    </cfRule>
  </conditionalFormatting>
  <conditionalFormatting sqref="M31:P31">
    <cfRule type="cellIs" dxfId="43" priority="64" operator="equal">
      <formula>0</formula>
    </cfRule>
  </conditionalFormatting>
  <conditionalFormatting sqref="Q31:S31">
    <cfRule type="cellIs" dxfId="42" priority="63" operator="equal">
      <formula>0</formula>
    </cfRule>
  </conditionalFormatting>
  <conditionalFormatting sqref="T32:X32">
    <cfRule type="cellIs" dxfId="41" priority="62" operator="equal">
      <formula>0</formula>
    </cfRule>
  </conditionalFormatting>
  <conditionalFormatting sqref="E32:H32">
    <cfRule type="cellIs" dxfId="40" priority="61" operator="equal">
      <formula>0</formula>
    </cfRule>
  </conditionalFormatting>
  <conditionalFormatting sqref="I32:L32">
    <cfRule type="cellIs" dxfId="39" priority="60" operator="equal">
      <formula>0</formula>
    </cfRule>
  </conditionalFormatting>
  <conditionalFormatting sqref="M32:P32">
    <cfRule type="cellIs" dxfId="38" priority="59" operator="equal">
      <formula>0</formula>
    </cfRule>
  </conditionalFormatting>
  <conditionalFormatting sqref="Q32:S32">
    <cfRule type="cellIs" dxfId="37" priority="58" operator="equal">
      <formula>0</formula>
    </cfRule>
  </conditionalFormatting>
  <conditionalFormatting sqref="E33:H33">
    <cfRule type="cellIs" dxfId="36" priority="57" operator="equal">
      <formula>0</formula>
    </cfRule>
  </conditionalFormatting>
  <conditionalFormatting sqref="I33:L33">
    <cfRule type="cellIs" dxfId="35" priority="56" operator="equal">
      <formula>0</formula>
    </cfRule>
  </conditionalFormatting>
  <conditionalFormatting sqref="M33:P33">
    <cfRule type="cellIs" dxfId="34" priority="55" operator="equal">
      <formula>0</formula>
    </cfRule>
  </conditionalFormatting>
  <conditionalFormatting sqref="Q33:T33">
    <cfRule type="cellIs" dxfId="33" priority="54" operator="equal">
      <formula>0</formula>
    </cfRule>
  </conditionalFormatting>
  <conditionalFormatting sqref="U33:X33">
    <cfRule type="cellIs" dxfId="32" priority="53" operator="equal">
      <formula>0</formula>
    </cfRule>
  </conditionalFormatting>
  <conditionalFormatting sqref="E34:H34">
    <cfRule type="cellIs" dxfId="31" priority="52" operator="equal">
      <formula>0</formula>
    </cfRule>
  </conditionalFormatting>
  <conditionalFormatting sqref="I34:L34">
    <cfRule type="cellIs" dxfId="30" priority="51" operator="equal">
      <formula>0</formula>
    </cfRule>
  </conditionalFormatting>
  <conditionalFormatting sqref="M34:P34">
    <cfRule type="cellIs" dxfId="29" priority="50" operator="equal">
      <formula>0</formula>
    </cfRule>
  </conditionalFormatting>
  <conditionalFormatting sqref="Q34:T34">
    <cfRule type="cellIs" dxfId="28" priority="49" operator="equal">
      <formula>0</formula>
    </cfRule>
  </conditionalFormatting>
  <conditionalFormatting sqref="U34:X34">
    <cfRule type="cellIs" dxfId="27" priority="48" operator="equal">
      <formula>0</formula>
    </cfRule>
  </conditionalFormatting>
  <conditionalFormatting sqref="E35:H35">
    <cfRule type="cellIs" dxfId="26" priority="47" operator="equal">
      <formula>0</formula>
    </cfRule>
  </conditionalFormatting>
  <conditionalFormatting sqref="I35:L35">
    <cfRule type="cellIs" dxfId="25" priority="46" operator="equal">
      <formula>0</formula>
    </cfRule>
  </conditionalFormatting>
  <conditionalFormatting sqref="M35:P35">
    <cfRule type="cellIs" dxfId="24" priority="45" operator="equal">
      <formula>0</formula>
    </cfRule>
  </conditionalFormatting>
  <conditionalFormatting sqref="Q35:T35">
    <cfRule type="cellIs" dxfId="23" priority="44" operator="equal">
      <formula>0</formula>
    </cfRule>
  </conditionalFormatting>
  <conditionalFormatting sqref="U35:X35">
    <cfRule type="cellIs" dxfId="22" priority="43" operator="equal">
      <formula>0</formula>
    </cfRule>
  </conditionalFormatting>
  <conditionalFormatting sqref="I46:L47">
    <cfRule type="cellIs" dxfId="21" priority="41" operator="equal">
      <formula>0</formula>
    </cfRule>
  </conditionalFormatting>
  <conditionalFormatting sqref="M46:P47">
    <cfRule type="cellIs" dxfId="20" priority="40" operator="equal">
      <formula>0</formula>
    </cfRule>
  </conditionalFormatting>
  <conditionalFormatting sqref="U46:X47">
    <cfRule type="cellIs" dxfId="19" priority="38" operator="equal">
      <formula>0</formula>
    </cfRule>
  </conditionalFormatting>
  <conditionalFormatting sqref="U46:X47">
    <cfRule type="cellIs" dxfId="18" priority="37" operator="equal">
      <formula>0</formula>
    </cfRule>
  </conditionalFormatting>
  <conditionalFormatting sqref="E48:X52">
    <cfRule type="cellIs" dxfId="17" priority="36" operator="equal">
      <formula>0</formula>
    </cfRule>
  </conditionalFormatting>
  <conditionalFormatting sqref="E39:H39 E41:H43">
    <cfRule type="cellIs" dxfId="16" priority="12" operator="equal">
      <formula>0</formula>
    </cfRule>
  </conditionalFormatting>
  <conditionalFormatting sqref="I37:L39 I41:L43">
    <cfRule type="cellIs" dxfId="15" priority="11" operator="equal">
      <formula>0</formula>
    </cfRule>
  </conditionalFormatting>
  <conditionalFormatting sqref="M37:P39 M41:P43">
    <cfRule type="cellIs" dxfId="14" priority="10" operator="equal">
      <formula>0</formula>
    </cfRule>
  </conditionalFormatting>
  <conditionalFormatting sqref="Q37:T39 Q41:T43">
    <cfRule type="cellIs" dxfId="13" priority="9" operator="equal">
      <formula>0</formula>
    </cfRule>
  </conditionalFormatting>
  <conditionalFormatting sqref="U37:X38">
    <cfRule type="cellIs" dxfId="12" priority="8" operator="equal">
      <formula>0</formula>
    </cfRule>
  </conditionalFormatting>
  <conditionalFormatting sqref="U37:X39 U41:X43">
    <cfRule type="cellIs" dxfId="11" priority="7" operator="equal">
      <formula>0</formula>
    </cfRule>
  </conditionalFormatting>
  <conditionalFormatting sqref="E40:H40">
    <cfRule type="cellIs" dxfId="10" priority="6" operator="equal">
      <formula>0</formula>
    </cfRule>
  </conditionalFormatting>
  <conditionalFormatting sqref="I40:L40">
    <cfRule type="cellIs" dxfId="9" priority="5" operator="equal">
      <formula>0</formula>
    </cfRule>
  </conditionalFormatting>
  <conditionalFormatting sqref="M40:P40">
    <cfRule type="cellIs" dxfId="8" priority="4" operator="equal">
      <formula>0</formula>
    </cfRule>
  </conditionalFormatting>
  <conditionalFormatting sqref="Q40:T40">
    <cfRule type="cellIs" dxfId="7" priority="3" operator="equal">
      <formula>0</formula>
    </cfRule>
  </conditionalFormatting>
  <conditionalFormatting sqref="U40:X40">
    <cfRule type="cellIs" dxfId="6" priority="2" operator="equal">
      <formula>0</formula>
    </cfRule>
  </conditionalFormatting>
  <conditionalFormatting sqref="Y48:Y52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7"/>
    </sheetView>
  </sheetViews>
  <sheetFormatPr defaultRowHeight="14.4" x14ac:dyDescent="0.3"/>
  <sheetData>
    <row r="1" spans="1:8" ht="15" thickTop="1" x14ac:dyDescent="0.3">
      <c r="A1" s="84" t="s">
        <v>47</v>
      </c>
      <c r="B1" s="84" t="s">
        <v>48</v>
      </c>
      <c r="C1" s="86" t="s">
        <v>44</v>
      </c>
      <c r="D1" s="51" t="s">
        <v>38</v>
      </c>
      <c r="E1" s="87" t="s">
        <v>34</v>
      </c>
      <c r="F1" s="88"/>
      <c r="G1" s="88"/>
      <c r="H1" s="89"/>
    </row>
    <row r="2" spans="1:8" x14ac:dyDescent="0.3">
      <c r="A2" s="85"/>
      <c r="B2" s="85"/>
      <c r="C2" s="86"/>
      <c r="D2" s="38"/>
      <c r="E2" s="29" t="s">
        <v>27</v>
      </c>
      <c r="F2" s="30" t="s">
        <v>30</v>
      </c>
      <c r="G2" s="30" t="s">
        <v>28</v>
      </c>
      <c r="H2" s="31" t="s">
        <v>29</v>
      </c>
    </row>
    <row r="3" spans="1:8" x14ac:dyDescent="0.3">
      <c r="A3" s="19">
        <v>17</v>
      </c>
      <c r="B3" s="7" t="s">
        <v>20</v>
      </c>
      <c r="C3" s="39">
        <v>3529.6666666666661</v>
      </c>
      <c r="D3" s="11">
        <v>20</v>
      </c>
      <c r="E3" s="29">
        <v>5</v>
      </c>
      <c r="F3" s="30">
        <v>5</v>
      </c>
      <c r="G3" s="30">
        <v>6</v>
      </c>
      <c r="H3" s="31">
        <v>9999</v>
      </c>
    </row>
    <row r="4" spans="1:8" x14ac:dyDescent="0.3">
      <c r="A4" s="19">
        <v>1</v>
      </c>
      <c r="B4" s="46" t="s">
        <v>2</v>
      </c>
      <c r="C4" s="39">
        <v>3393.666666666667</v>
      </c>
      <c r="D4" s="11">
        <v>19</v>
      </c>
      <c r="E4" s="32">
        <v>40</v>
      </c>
      <c r="F4" s="30">
        <v>45</v>
      </c>
      <c r="G4" s="33">
        <v>55</v>
      </c>
      <c r="H4" s="31">
        <v>9999</v>
      </c>
    </row>
    <row r="5" spans="1:8" x14ac:dyDescent="0.3">
      <c r="A5" s="11">
        <v>8</v>
      </c>
      <c r="B5" s="18" t="s">
        <v>8</v>
      </c>
      <c r="C5" s="39">
        <v>2219.6666666666665</v>
      </c>
      <c r="D5" s="11">
        <v>18</v>
      </c>
      <c r="E5" s="32">
        <v>17</v>
      </c>
      <c r="F5" s="30">
        <v>13</v>
      </c>
      <c r="G5" s="33">
        <v>20</v>
      </c>
      <c r="H5" s="31">
        <v>9999</v>
      </c>
    </row>
    <row r="6" spans="1:8" x14ac:dyDescent="0.3">
      <c r="A6" s="11">
        <v>7</v>
      </c>
      <c r="B6" s="18" t="s">
        <v>8</v>
      </c>
      <c r="C6" s="39">
        <v>2013.666666666667</v>
      </c>
      <c r="D6" s="11">
        <v>17</v>
      </c>
      <c r="E6" s="32">
        <v>5</v>
      </c>
      <c r="F6" s="30">
        <v>5</v>
      </c>
      <c r="G6" s="33">
        <v>8</v>
      </c>
      <c r="H6" s="31">
        <v>9999</v>
      </c>
    </row>
    <row r="7" spans="1:8" x14ac:dyDescent="0.3">
      <c r="A7" s="11">
        <v>14</v>
      </c>
      <c r="B7" s="28" t="s">
        <v>15</v>
      </c>
      <c r="C7" s="39">
        <v>2013.6666666666667</v>
      </c>
      <c r="D7" s="11">
        <v>16</v>
      </c>
      <c r="E7" s="32">
        <v>35</v>
      </c>
      <c r="F7" s="30">
        <v>40</v>
      </c>
      <c r="G7" s="33">
        <v>45</v>
      </c>
      <c r="H7" s="31">
        <v>9999</v>
      </c>
    </row>
  </sheetData>
  <sortState ref="A5:H8">
    <sortCondition descending="1" ref="D4"/>
  </sortState>
  <mergeCells count="4">
    <mergeCell ref="A1:A2"/>
    <mergeCell ref="B1:B2"/>
    <mergeCell ref="C1:C2"/>
    <mergeCell ref="E1:H1"/>
  </mergeCells>
  <conditionalFormatting sqref="E4:H4 H3:H7">
    <cfRule type="cellIs" dxfId="4" priority="5" operator="equal">
      <formula>0</formula>
    </cfRule>
  </conditionalFormatting>
  <conditionalFormatting sqref="E3:H3">
    <cfRule type="cellIs" dxfId="3" priority="4" operator="equal">
      <formula>0</formula>
    </cfRule>
  </conditionalFormatting>
  <conditionalFormatting sqref="E5:H5">
    <cfRule type="cellIs" dxfId="2" priority="3" operator="equal">
      <formula>0</formula>
    </cfRule>
  </conditionalFormatting>
  <conditionalFormatting sqref="E6:H6">
    <cfRule type="cellIs" dxfId="1" priority="2" operator="equal">
      <formula>0</formula>
    </cfRule>
  </conditionalFormatting>
  <conditionalFormatting sqref="E7:H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Pj</vt:lpstr>
      <vt:lpstr>temp_</vt:lpstr>
      <vt:lpstr>exprmnt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</dc:creator>
  <cp:lastModifiedBy>Firdaus</cp:lastModifiedBy>
  <cp:lastPrinted>2017-10-10T07:54:15Z</cp:lastPrinted>
  <dcterms:created xsi:type="dcterms:W3CDTF">2016-04-21T04:28:10Z</dcterms:created>
  <dcterms:modified xsi:type="dcterms:W3CDTF">2019-12-04T09:53:16Z</dcterms:modified>
</cp:coreProperties>
</file>