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germanlopezpineda/Documents/Python/CargaAdmisible/"/>
    </mc:Choice>
  </mc:AlternateContent>
  <xr:revisionPtr revIDLastSave="0" documentId="13_ncr:1_{175F79CD-D075-FA4C-8CAE-B083F954951A}" xr6:coauthVersionLast="45" xr6:coauthVersionMax="47" xr10:uidLastSave="{00000000-0000-0000-0000-000000000000}"/>
  <bookViews>
    <workbookView xWindow="18320" yWindow="3560" windowWidth="27200" windowHeight="14120" xr2:uid="{00000000-000D-0000-FFFF-FFFF00000000}"/>
  </bookViews>
  <sheets>
    <sheet name="CargaAdmisi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8" i="2"/>
  <c r="B17" i="2"/>
  <c r="G5" i="2"/>
  <c r="B12" i="2"/>
  <c r="B22" i="2" l="1"/>
  <c r="B21" i="2"/>
  <c r="B20" i="2"/>
  <c r="E5" i="2"/>
  <c r="E3" i="2"/>
  <c r="B26" i="2" l="1"/>
  <c r="B27" i="2" s="1"/>
</calcChain>
</file>

<file path=xl/sharedStrings.xml><?xml version="1.0" encoding="utf-8"?>
<sst xmlns="http://schemas.openxmlformats.org/spreadsheetml/2006/main" count="29" uniqueCount="25">
  <si>
    <t>B=</t>
  </si>
  <si>
    <t>L=</t>
  </si>
  <si>
    <t>f=</t>
  </si>
  <si>
    <t>m</t>
  </si>
  <si>
    <t>º</t>
  </si>
  <si>
    <t>Nc=</t>
  </si>
  <si>
    <t>Nq=</t>
  </si>
  <si>
    <t>Ng=</t>
  </si>
  <si>
    <t>qh=</t>
  </si>
  <si>
    <t>c=</t>
  </si>
  <si>
    <t>kPa</t>
  </si>
  <si>
    <t xml:space="preserve">sobrecarga de tierras </t>
  </si>
  <si>
    <t>Sc=</t>
  </si>
  <si>
    <t>Sq=</t>
  </si>
  <si>
    <t>Sg=</t>
  </si>
  <si>
    <t>qdam=</t>
  </si>
  <si>
    <t>KPa</t>
  </si>
  <si>
    <t>B/L=</t>
  </si>
  <si>
    <t xml:space="preserve"> </t>
  </si>
  <si>
    <t>L/B</t>
  </si>
  <si>
    <t>peso especifico sup=</t>
  </si>
  <si>
    <t>kN/m3</t>
  </si>
  <si>
    <t>peso especifico inf=</t>
  </si>
  <si>
    <t>KN/m3</t>
  </si>
  <si>
    <t>prof plano cimentación=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</si>
</sst>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4B96-411A-4D7E-8591-E087742093E8}">
  <dimension ref="A3:G32"/>
  <sheetViews>
    <sheetView tabSelected="1" workbookViewId="0">
      <selection activeCell="E22" sqref="E22"/>
    </sheetView>
  </sheetViews>
  <sheetFormatPr baseColWidth="10" defaultColWidth="9.1640625" defaultRowHeight="15" x14ac:dyDescent="0.2"/>
  <cols>
    <col min="1" max="1" width="20" bestFit="1" customWidth="1"/>
  </cols>
  <sheetData>
    <row r="3" spans="1:7" x14ac:dyDescent="0.2">
      <c r="A3" t="s">
        <v>0</v>
      </c>
      <c r="B3">
        <v>2</v>
      </c>
      <c r="C3" t="s">
        <v>3</v>
      </c>
      <c r="D3" t="s">
        <v>17</v>
      </c>
      <c r="E3">
        <f>B3/B4</f>
        <v>0.8</v>
      </c>
    </row>
    <row r="4" spans="1:7" x14ac:dyDescent="0.2">
      <c r="A4" t="s">
        <v>1</v>
      </c>
      <c r="B4">
        <v>2.5</v>
      </c>
      <c r="C4" t="s">
        <v>3</v>
      </c>
    </row>
    <row r="5" spans="1:7" x14ac:dyDescent="0.2">
      <c r="A5" t="s">
        <v>2</v>
      </c>
      <c r="B5">
        <v>20</v>
      </c>
      <c r="C5" t="s">
        <v>4</v>
      </c>
      <c r="D5" t="s">
        <v>19</v>
      </c>
      <c r="E5">
        <f>B4/B3</f>
        <v>1.25</v>
      </c>
      <c r="G5">
        <f>RADIANS(B5)</f>
        <v>0.3490658503988659</v>
      </c>
    </row>
    <row r="6" spans="1:7" x14ac:dyDescent="0.2">
      <c r="A6" t="s">
        <v>9</v>
      </c>
      <c r="B6">
        <v>10</v>
      </c>
      <c r="C6" t="s">
        <v>10</v>
      </c>
    </row>
    <row r="8" spans="1:7" x14ac:dyDescent="0.2">
      <c r="A8" t="s">
        <v>24</v>
      </c>
      <c r="B8">
        <v>1</v>
      </c>
      <c r="C8" t="s">
        <v>3</v>
      </c>
    </row>
    <row r="9" spans="1:7" x14ac:dyDescent="0.2">
      <c r="A9" t="s">
        <v>20</v>
      </c>
      <c r="B9">
        <v>18</v>
      </c>
      <c r="C9" t="s">
        <v>21</v>
      </c>
    </row>
    <row r="10" spans="1:7" x14ac:dyDescent="0.2">
      <c r="A10" t="s">
        <v>22</v>
      </c>
      <c r="B10">
        <v>18</v>
      </c>
      <c r="C10" t="s">
        <v>23</v>
      </c>
    </row>
    <row r="12" spans="1:7" x14ac:dyDescent="0.2">
      <c r="A12" t="s">
        <v>11</v>
      </c>
      <c r="B12">
        <f>B8*B9</f>
        <v>18</v>
      </c>
      <c r="C12" t="s">
        <v>10</v>
      </c>
    </row>
    <row r="15" spans="1:7" x14ac:dyDescent="0.2">
      <c r="C15" t="s">
        <v>18</v>
      </c>
    </row>
    <row r="16" spans="1:7" x14ac:dyDescent="0.2">
      <c r="A16" t="s">
        <v>5</v>
      </c>
      <c r="B16" s="2">
        <f>(B17-1)/TAN(G5)</f>
        <v>14.834711777931204</v>
      </c>
    </row>
    <row r="17" spans="1:3" x14ac:dyDescent="0.2">
      <c r="A17" t="s">
        <v>6</v>
      </c>
      <c r="B17" s="2">
        <f>((1+SIN(G5))/(1-SIN(G5)))*EXP(PI()*TAN(G5))</f>
        <v>6.3993935210852113</v>
      </c>
    </row>
    <row r="18" spans="1:3" x14ac:dyDescent="0.2">
      <c r="A18" t="s">
        <v>7</v>
      </c>
      <c r="B18" s="2">
        <f>1.5*(B17-1)*TAN(G5)</f>
        <v>2.9478277871471992</v>
      </c>
    </row>
    <row r="20" spans="1:3" x14ac:dyDescent="0.2">
      <c r="A20" t="s">
        <v>12</v>
      </c>
      <c r="B20" s="2">
        <f>1+0.2*B3/B4</f>
        <v>1.1599999999999999</v>
      </c>
    </row>
    <row r="21" spans="1:3" x14ac:dyDescent="0.2">
      <c r="A21" t="s">
        <v>13</v>
      </c>
      <c r="B21" s="2">
        <f>1+1.5*TAN(RADIANS(B5))*B3/B4</f>
        <v>1.4367642811194428</v>
      </c>
    </row>
    <row r="22" spans="1:3" x14ac:dyDescent="0.2">
      <c r="A22" t="s">
        <v>14</v>
      </c>
      <c r="B22" s="2">
        <f>1-0.3*B3/B4</f>
        <v>0.76</v>
      </c>
    </row>
    <row r="26" spans="1:3" x14ac:dyDescent="0.2">
      <c r="A26" t="s">
        <v>8</v>
      </c>
      <c r="B26" s="2">
        <f>B6*B16*B20+B12*B17*B21+0.5*B3*B10*B18*B22</f>
        <v>377.90850132677906</v>
      </c>
      <c r="C26" t="s">
        <v>10</v>
      </c>
    </row>
    <row r="27" spans="1:3" x14ac:dyDescent="0.2">
      <c r="A27" t="s">
        <v>15</v>
      </c>
      <c r="B27" s="2">
        <f>B26/3</f>
        <v>125.96950044225969</v>
      </c>
      <c r="C27" t="s">
        <v>16</v>
      </c>
    </row>
    <row r="32" spans="1:3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CargaAdmisible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López Pineda</dc:creator>
  <cp:lastModifiedBy>Microsoft Office User</cp:lastModifiedBy>
  <dcterms:created xsi:type="dcterms:W3CDTF">2015-06-05T18:19:34Z</dcterms:created>
  <dcterms:modified xsi:type="dcterms:W3CDTF">2024-10-19T16:02:10Z</dcterms:modified>
</cp:coreProperties>
</file>