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-&gt;Mod Elasticidad Aren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<sst xmlns="http://schemas.openxmlformats.org/spreadsheetml/2006/main" count="59" uniqueCount="37">
  <si>
    <t xml:space="preserve">Símbolo</t>
  </si>
  <si>
    <t xml:space="preserve">Descripción</t>
  </si>
  <si>
    <t xml:space="preserve">Valor</t>
  </si>
  <si>
    <t xml:space="preserve">unidad</t>
  </si>
  <si>
    <t xml:space="preserve">Nspt</t>
  </si>
  <si>
    <t xml:space="preserve">Golpeo ensayo SPT </t>
  </si>
  <si>
    <t xml:space="preserve">golpeos</t>
  </si>
  <si>
    <t xml:space="preserve">RECOMENDABLE USAR EL Nspt X 0,60</t>
  </si>
  <si>
    <t xml:space="preserve">Tabla de estimación de valores del módulo de elasticidad para arenas</t>
  </si>
  <si>
    <t xml:space="preserve">ID</t>
  </si>
  <si>
    <t xml:space="preserve">Autor</t>
  </si>
  <si>
    <t xml:space="preserve">Aplicación</t>
  </si>
  <si>
    <t xml:space="preserve">E (MPa)</t>
  </si>
  <si>
    <t xml:space="preserve">Parámetros</t>
  </si>
  <si>
    <t xml:space="preserve">Webb, 1974</t>
  </si>
  <si>
    <t xml:space="preserve">Arenas arcillosas</t>
  </si>
  <si>
    <t xml:space="preserve">Casos intermedios</t>
  </si>
  <si>
    <t xml:space="preserve">Denver, 1982</t>
  </si>
  <si>
    <t xml:space="preserve">Arenas</t>
  </si>
  <si>
    <t xml:space="preserve">Meigh y Nixon, 1961</t>
  </si>
  <si>
    <t xml:space="preserve">Limos y limos arenosos</t>
  </si>
  <si>
    <t xml:space="preserve">Meigh y Nixon, 1691</t>
  </si>
  <si>
    <t xml:space="preserve">Arenas finas</t>
  </si>
  <si>
    <t xml:space="preserve">Wrench y Nowatzki, 1986</t>
  </si>
  <si>
    <t xml:space="preserve">Gravas</t>
  </si>
  <si>
    <t xml:space="preserve">Bowles, 1996</t>
  </si>
  <si>
    <t xml:space="preserve">Arenas normalmente consolidadas</t>
  </si>
  <si>
    <t xml:space="preserve">Arenas en general</t>
  </si>
  <si>
    <t xml:space="preserve">Bowles,1996</t>
  </si>
  <si>
    <t xml:space="preserve">Gravas N&lt;=15</t>
  </si>
  <si>
    <t xml:space="preserve">Gravas N&gt;15</t>
  </si>
  <si>
    <t xml:space="preserve">Begueman 1974</t>
  </si>
  <si>
    <t xml:space="preserve">Gravas y arenas N&lt;=15</t>
  </si>
  <si>
    <t xml:space="preserve">Gravas y arenas N&gt;15</t>
  </si>
  <si>
    <t xml:space="preserve">Schertmann 1970</t>
  </si>
  <si>
    <t xml:space="preserve">D'Polonia y otros</t>
  </si>
  <si>
    <t xml:space="preserve">Arenas preconsolidadas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</si>
</sst>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theme="8" tint="0.3999"/>
        <bgColor rgb="FFFFCC99"/>
      </patternFill>
    </fill>
    <fill>
      <patternFill patternType="solid">
        <fgColor theme="9" tint="0.3999"/>
        <bgColor rgb="FFFF6600"/>
      </patternFill>
    </fill>
    <fill>
      <patternFill patternType="solid">
        <fgColor theme="5" tint="0.3999"/>
        <bgColor rgb="FF00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96F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4B3FB"/>
      <rgbColor rgb="FF99CC00"/>
      <rgbColor rgb="FFFFD54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6" activeCellId="0" sqref="16:16"/>
    </sheetView>
  </sheetViews>
  <sheetFormatPr defaultColWidth="11.9921875" defaultRowHeight="15.75" zeroHeight="false" outlineLevelRow="0" outlineLevelCol="0"/>
  <cols>
    <col collapsed="false" customWidth="true" hidden="false" outlineLevel="0" max="2" min="2" style="1" width="31.79"/>
    <col collapsed="false" customWidth="true" hidden="false" outlineLevel="0" max="3" min="3" style="1" width="40.51"/>
    <col collapsed="false" customWidth="true" hidden="false" outlineLevel="0" max="4" min="4" style="1" width="9.9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n">
        <v>15</v>
      </c>
      <c r="D2" s="4" t="s">
        <v>6</v>
      </c>
    </row>
    <row r="4" customFormat="false" ht="15.75" hidden="false" customHeight="false" outlineLevel="0" collapsed="false">
      <c r="B4" s="1" t="s">
        <v>7</v>
      </c>
    </row>
    <row r="7" customFormat="false" ht="15.75" hidden="false" customHeight="false" outlineLevel="0" collapsed="false">
      <c r="A7" s="5" t="s">
        <v>8</v>
      </c>
      <c r="B7" s="5"/>
      <c r="C7" s="5"/>
      <c r="D7" s="5"/>
      <c r="E7" s="5"/>
    </row>
    <row r="8" customFormat="false" ht="15.75" hidden="false" customHeight="false" outlineLevel="0" collapsed="false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</row>
    <row r="9" customFormat="false" ht="15.75" hidden="false" customHeight="false" outlineLevel="0" collapsed="false">
      <c r="A9" s="7" t="n">
        <v>1</v>
      </c>
      <c r="B9" s="8" t="s">
        <v>14</v>
      </c>
      <c r="C9" s="8" t="s">
        <v>15</v>
      </c>
      <c r="D9" s="9" t="n">
        <f aca="false">3.3*(C2+15)*98.1/1000</f>
        <v>9.7119</v>
      </c>
      <c r="E9" s="10" t="s">
        <v>4</v>
      </c>
    </row>
    <row r="10" customFormat="false" ht="15.75" hidden="false" customHeight="false" outlineLevel="0" collapsed="false">
      <c r="A10" s="7" t="n">
        <v>2</v>
      </c>
      <c r="B10" s="8" t="s">
        <v>14</v>
      </c>
      <c r="C10" s="8" t="s">
        <v>16</v>
      </c>
      <c r="D10" s="9" t="n">
        <f aca="false">4*(C2+12)*98.1/1000</f>
        <v>10.5948</v>
      </c>
      <c r="E10" s="10" t="s">
        <v>4</v>
      </c>
    </row>
    <row r="11" customFormat="false" ht="15.75" hidden="false" customHeight="false" outlineLevel="0" collapsed="false">
      <c r="A11" s="7" t="n">
        <v>3</v>
      </c>
      <c r="B11" s="8" t="s">
        <v>17</v>
      </c>
      <c r="C11" s="8" t="s">
        <v>18</v>
      </c>
      <c r="D11" s="11" t="n">
        <f aca="false">7*SQRT(C2)</f>
        <v>27.1108834234519</v>
      </c>
      <c r="E11" s="10" t="s">
        <v>4</v>
      </c>
    </row>
    <row r="12" customFormat="false" ht="15.75" hidden="false" customHeight="false" outlineLevel="0" collapsed="false">
      <c r="A12" s="7" t="n">
        <v>5</v>
      </c>
      <c r="B12" s="8" t="s">
        <v>19</v>
      </c>
      <c r="C12" s="8" t="s">
        <v>20</v>
      </c>
      <c r="D12" s="9" t="n">
        <f aca="false">5*C2*98.1/1000</f>
        <v>7.3575</v>
      </c>
      <c r="E12" s="10" t="s">
        <v>4</v>
      </c>
    </row>
    <row r="13" customFormat="false" ht="15.75" hidden="false" customHeight="false" outlineLevel="0" collapsed="false">
      <c r="A13" s="7" t="n">
        <v>6</v>
      </c>
      <c r="B13" s="8" t="s">
        <v>21</v>
      </c>
      <c r="C13" s="8" t="s">
        <v>22</v>
      </c>
      <c r="D13" s="11" t="n">
        <f aca="false">8*C2*98.1/1000</f>
        <v>11.772</v>
      </c>
      <c r="E13" s="10" t="s">
        <v>4</v>
      </c>
    </row>
    <row r="14" customFormat="false" ht="15.75" hidden="false" customHeight="false" outlineLevel="0" collapsed="false">
      <c r="A14" s="7" t="n">
        <v>7</v>
      </c>
      <c r="B14" s="8" t="s">
        <v>23</v>
      </c>
      <c r="C14" s="8" t="s">
        <v>24</v>
      </c>
      <c r="D14" s="11" t="n">
        <f aca="false">2.22*C2^0.886</f>
        <v>24.4551217879011</v>
      </c>
      <c r="E14" s="10" t="s">
        <v>4</v>
      </c>
    </row>
    <row r="15" customFormat="false" ht="15.75" hidden="false" customHeight="false" outlineLevel="0" collapsed="false">
      <c r="A15" s="7" t="n">
        <v>8</v>
      </c>
      <c r="B15" s="8" t="s">
        <v>25</v>
      </c>
      <c r="C15" s="8" t="s">
        <v>26</v>
      </c>
      <c r="D15" s="11" t="n">
        <f aca="false">5*(C2+15)*98.1/1000</f>
        <v>14.715</v>
      </c>
      <c r="E15" s="10" t="s">
        <v>4</v>
      </c>
    </row>
    <row r="16" customFormat="false" ht="15.75" hidden="false" customHeight="false" outlineLevel="0" collapsed="false">
      <c r="A16" s="7" t="n">
        <v>8</v>
      </c>
      <c r="B16" s="8" t="s">
        <v>25</v>
      </c>
      <c r="C16" s="8" t="s">
        <v>27</v>
      </c>
      <c r="D16" s="11" t="n">
        <f aca="false">5*(C2+15)*98.1/1000</f>
        <v>14.715</v>
      </c>
      <c r="E16" s="10" t="s">
        <v>4</v>
      </c>
    </row>
    <row r="17" customFormat="false" ht="15.75" hidden="false" customHeight="false" outlineLevel="0" collapsed="false">
      <c r="A17" s="7" t="n">
        <v>9</v>
      </c>
      <c r="B17" s="8" t="s">
        <v>28</v>
      </c>
      <c r="C17" s="8" t="s">
        <v>29</v>
      </c>
      <c r="D17" s="11" t="n">
        <f aca="false">6*(C2+6)*98.1/1000</f>
        <v>12.3606</v>
      </c>
      <c r="E17" s="8" t="s">
        <v>4</v>
      </c>
    </row>
    <row r="18" customFormat="false" ht="15.75" hidden="false" customHeight="false" outlineLevel="0" collapsed="false">
      <c r="A18" s="7" t="n">
        <v>10</v>
      </c>
      <c r="B18" s="8" t="s">
        <v>28</v>
      </c>
      <c r="C18" s="8" t="s">
        <v>30</v>
      </c>
      <c r="D18" s="11" t="n">
        <f aca="false">(6*(C2+6)+20)*98.1/1000</f>
        <v>14.3226</v>
      </c>
      <c r="E18" s="8" t="s">
        <v>4</v>
      </c>
    </row>
    <row r="19" customFormat="false" ht="15.75" hidden="false" customHeight="false" outlineLevel="0" collapsed="false">
      <c r="A19" s="7" t="n">
        <v>11</v>
      </c>
      <c r="B19" s="8" t="s">
        <v>31</v>
      </c>
      <c r="C19" s="8" t="s">
        <v>32</v>
      </c>
      <c r="D19" s="11" t="n">
        <f aca="false">12*(C2+6)*98.1/1000</f>
        <v>24.7212</v>
      </c>
      <c r="E19" s="8" t="s">
        <v>4</v>
      </c>
    </row>
    <row r="20" customFormat="false" ht="15.75" hidden="false" customHeight="false" outlineLevel="0" collapsed="false">
      <c r="A20" s="12" t="n">
        <v>12</v>
      </c>
      <c r="B20" s="8" t="s">
        <v>31</v>
      </c>
      <c r="C20" s="8" t="s">
        <v>33</v>
      </c>
      <c r="D20" s="11" t="n">
        <f aca="false">(40+12*(C2+6))*98.1/1000</f>
        <v>28.6452</v>
      </c>
      <c r="E20" s="8" t="s">
        <v>4</v>
      </c>
    </row>
    <row r="21" customFormat="false" ht="15.75" hidden="false" customHeight="false" outlineLevel="0" collapsed="false">
      <c r="A21" s="12" t="n">
        <v>13</v>
      </c>
      <c r="B21" s="8" t="s">
        <v>34</v>
      </c>
      <c r="C21" s="8" t="s">
        <v>18</v>
      </c>
      <c r="D21" s="11" t="n">
        <f aca="false">8*C2*98.1/1000</f>
        <v>11.772</v>
      </c>
      <c r="E21" s="8" t="s">
        <v>4</v>
      </c>
    </row>
    <row r="22" customFormat="false" ht="15.75" hidden="false" customHeight="false" outlineLevel="0" collapsed="false">
      <c r="A22" s="12" t="n">
        <v>14</v>
      </c>
      <c r="B22" s="8" t="s">
        <v>35</v>
      </c>
      <c r="C22" s="8" t="s">
        <v>26</v>
      </c>
      <c r="D22" s="11" t="n">
        <f aca="false">(215+(10.6*C2))*98.1/1000</f>
        <v>36.6894</v>
      </c>
      <c r="E22" s="8" t="s">
        <v>4</v>
      </c>
    </row>
    <row r="23" customFormat="false" ht="15.75" hidden="false" customHeight="false" outlineLevel="0" collapsed="false">
      <c r="A23" s="12" t="n">
        <v>15</v>
      </c>
      <c r="B23" s="8" t="s">
        <v>35</v>
      </c>
      <c r="C23" s="8" t="s">
        <v>36</v>
      </c>
      <c r="D23" s="11" t="n">
        <f aca="false">(540+(13.5*C2))*98.1/1000</f>
        <v>72.83925</v>
      </c>
      <c r="E23" s="8" t="s">
        <v>4</v>
      </c>
    </row>
  </sheetData>
  <sheetProtection algorithmName="SHA-512" hashValue="Ga2sgHbEP6Sm2cHwXPHLeH+nXB1ZKTrD/GAoL9pv7WVlFYcBIC0fb2CQ7HmWxwPtmCAQTCO8LfGaqd+G3FnRXQ==" saltValue="9eCbyjNEiaql5UWrAIGG8w==" spinCount="100000" sheet="true" objects="true" scenarios="true"/>
  <protectedRanges>
    <protectedRange name="Rango1" sqref="C2"/>
  </protectedRanges>
  <mergeCells count="1">
    <mergeCell ref="A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2025-10-16T14:53:24Z</dcterms:created>
  <dc:creator/>
  <dc:description/>
  <dc:language>es-ES</dc:language>
  <cp:lastModifiedBy/>
  <dcterms:modified xsi:type="dcterms:W3CDTF">2025-10-16T15:01:42Z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