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431"/>
  <workbookPr codeName="ThisWorkbook"/>
  <mc:AlternateContent xmlns:mc="http://schemas.openxmlformats.org/markup-compatibility/2006">
    <mc:Choice Requires="x15">
      <x15ac:absPath xmlns:x15ac="http://schemas.microsoft.com/office/spreadsheetml/2010/11/ac" url="C:\Users\emma.wang\Desktop\"/>
    </mc:Choice>
  </mc:AlternateContent>
  <bookViews>
    <workbookView xWindow="0" yWindow="0" windowWidth="21135" windowHeight="8640"/>
  </bookViews>
  <sheets>
    <sheet name="项目时间表" sheetId="8" r:id="rId1"/>
    <sheet name="任务清单" sheetId="1" r:id="rId2"/>
    <sheet name="资源整理" sheetId="3" r:id="rId3"/>
    <sheet name="预算规划" sheetId="4" r:id="rId4"/>
    <sheet name="进度报告" sheetId="5" r:id="rId5"/>
    <sheet name="其他" sheetId="6" r:id="rId6"/>
    <sheet name="calcs" sheetId="2" state="hidden" r:id="rId7"/>
  </sheets>
  <definedNames>
    <definedName name="DayRails">StartDateWindow+ROW(任务清单!$1:$6)-1</definedName>
    <definedName name="GridCalc">IFERROR(calcs!$A1/SUMPRODUCT( (Activities[Id]=calcs!$C1)*(Activities[开始]&lt;=calcs!A$31)*((Activities[结束]&gt;=calcs!A$31)+(LEN(Activities[结束])=0)*(Activities[开始]=calcs!A$31)) ),NA())</definedName>
    <definedName name="_xlnm.Print_Titles" localSheetId="1">任务清单!$3:$3</definedName>
    <definedName name="_xlnm.Print_Titles" localSheetId="0">项目时间表!$4:$6</definedName>
    <definedName name="RowTitleRegion1..D3">任务清单!$C$2</definedName>
    <definedName name="StartDate">calcs!$D$28</definedName>
    <definedName name="StartDateWindow">calcs!$D$25</definedName>
    <definedName name="Title1">Activities[[#Headers],[里程碑]]</definedName>
    <definedName name="WindowDays">calcs!$D$29</definedName>
    <definedName name="WindowOffset">calcs!$D$26</definedName>
  </definedNames>
  <calcPr calcId="171027"/>
</workbook>
</file>

<file path=xl/calcChain.xml><?xml version="1.0" encoding="utf-8"?>
<calcChain xmlns="http://schemas.openxmlformats.org/spreadsheetml/2006/main">
  <c r="D4" i="1" l="1"/>
  <c r="D5" i="1" s="1"/>
  <c r="D6" i="1" s="1"/>
  <c r="E6" i="1" s="1"/>
  <c r="D7" i="1" s="1"/>
  <c r="E7" i="1" s="1"/>
  <c r="D8" i="1" s="1"/>
  <c r="E8" i="1" s="1"/>
  <c r="D9" i="1" s="1"/>
  <c r="C6" i="8" l="1"/>
  <c r="E9" i="1"/>
  <c r="D11" i="1" s="1"/>
  <c r="D10" i="1"/>
  <c r="D6" i="8" l="1"/>
  <c r="D5" i="2"/>
  <c r="D3" i="2"/>
  <c r="F71" i="2"/>
  <c r="G71" i="2"/>
  <c r="H71" i="2"/>
  <c r="I71" i="2"/>
  <c r="J71" i="2"/>
  <c r="K71" i="2"/>
  <c r="L71" i="2"/>
  <c r="M71" i="2"/>
  <c r="N71" i="2"/>
  <c r="O71" i="2"/>
  <c r="P71" i="2"/>
  <c r="Q71" i="2"/>
  <c r="R71" i="2"/>
  <c r="S71" i="2"/>
  <c r="T71" i="2"/>
  <c r="U71" i="2"/>
  <c r="V71" i="2"/>
  <c r="W71" i="2"/>
  <c r="X71" i="2"/>
  <c r="Y71" i="2"/>
  <c r="Z71" i="2"/>
  <c r="AA71" i="2"/>
  <c r="AB71" i="2"/>
  <c r="AC71" i="2"/>
  <c r="AD71" i="2"/>
  <c r="AE71" i="2"/>
  <c r="AF71" i="2"/>
  <c r="AG71" i="2"/>
  <c r="AH71" i="2"/>
  <c r="F69" i="2"/>
  <c r="G69" i="2"/>
  <c r="H69" i="2"/>
  <c r="I69" i="2"/>
  <c r="J69" i="2"/>
  <c r="K69" i="2"/>
  <c r="L69" i="2"/>
  <c r="M69" i="2"/>
  <c r="N69" i="2"/>
  <c r="O69" i="2"/>
  <c r="P69" i="2"/>
  <c r="Q69" i="2"/>
  <c r="R69" i="2"/>
  <c r="S69" i="2"/>
  <c r="T69" i="2"/>
  <c r="U69" i="2"/>
  <c r="V69" i="2"/>
  <c r="W69" i="2"/>
  <c r="X69" i="2"/>
  <c r="Y69" i="2"/>
  <c r="Z69" i="2"/>
  <c r="AA69" i="2"/>
  <c r="AB69" i="2"/>
  <c r="AC69" i="2"/>
  <c r="AD69" i="2"/>
  <c r="AE69" i="2"/>
  <c r="AF69" i="2"/>
  <c r="AG69" i="2"/>
  <c r="AH69" i="2"/>
  <c r="A33" i="2"/>
  <c r="A34" i="2" s="1"/>
  <c r="A35" i="2" s="1"/>
  <c r="A36" i="2" s="1"/>
  <c r="A37" i="2" s="1"/>
  <c r="A38" i="2" s="1"/>
  <c r="A39" i="2" s="1"/>
  <c r="A40" i="2" s="1"/>
  <c r="E14" i="2"/>
  <c r="E13" i="2"/>
  <c r="E12" i="2"/>
  <c r="E11" i="2"/>
  <c r="E10" i="2"/>
  <c r="E9" i="2"/>
  <c r="E8" i="2"/>
  <c r="E7" i="2"/>
  <c r="E6" i="2"/>
  <c r="E6" i="8" l="1"/>
  <c r="B8" i="1"/>
  <c r="B11" i="1"/>
  <c r="B7" i="1"/>
  <c r="B12" i="1"/>
  <c r="B6" i="1"/>
  <c r="B5" i="1"/>
  <c r="B4" i="1"/>
  <c r="B9" i="1"/>
  <c r="B10" i="1"/>
  <c r="D28" i="2"/>
  <c r="D25" i="2" s="1"/>
  <c r="E5" i="8" l="1"/>
  <c r="F6" i="8"/>
  <c r="E31" i="2"/>
  <c r="F5" i="8" l="1"/>
  <c r="G6" i="8"/>
  <c r="F31" i="2"/>
  <c r="E43" i="2"/>
  <c r="E55" i="2"/>
  <c r="G5" i="8" l="1"/>
  <c r="H6" i="8"/>
  <c r="E72" i="2"/>
  <c r="E56" i="2"/>
  <c r="E70" i="2"/>
  <c r="F43" i="2"/>
  <c r="G31" i="2"/>
  <c r="F55" i="2"/>
  <c r="I6" i="8" l="1"/>
  <c r="H5" i="8"/>
  <c r="D12" i="1"/>
  <c r="E15" i="2" s="1" a="1"/>
  <c r="E15" i="2" s="1"/>
  <c r="E16" i="2" s="1" a="1"/>
  <c r="E16" i="2" s="1"/>
  <c r="E17" i="2" s="1" a="1"/>
  <c r="E17" i="2" s="1"/>
  <c r="E18" i="2" s="1" a="1"/>
  <c r="E18" i="2" s="1"/>
  <c r="E19" i="2" s="1" a="1"/>
  <c r="E19" i="2" s="1"/>
  <c r="F56" i="2"/>
  <c r="F72" i="2"/>
  <c r="F70" i="2"/>
  <c r="G43" i="2"/>
  <c r="G55" i="2"/>
  <c r="H31" i="2"/>
  <c r="J6" i="8" l="1"/>
  <c r="E20" i="2" a="1"/>
  <c r="E20" i="2" s="1"/>
  <c r="E21" i="2" s="1" a="1"/>
  <c r="E21" i="2" s="1"/>
  <c r="E22" i="2" s="1" a="1"/>
  <c r="E22" i="2" s="1"/>
  <c r="E23" i="2" s="1" a="1"/>
  <c r="E23" i="2" s="1"/>
  <c r="D9" i="2"/>
  <c r="D11" i="2" s="1"/>
  <c r="H55" i="2"/>
  <c r="I31" i="2"/>
  <c r="H43" i="2"/>
  <c r="G70" i="2"/>
  <c r="G56" i="2"/>
  <c r="G72" i="2"/>
  <c r="K6" i="8" l="1"/>
  <c r="F23" i="2"/>
  <c r="C40" i="2" s="1"/>
  <c r="G40" i="2" s="1"/>
  <c r="F22" i="2"/>
  <c r="C39" i="2" s="1"/>
  <c r="E39" i="2" s="1"/>
  <c r="F17" i="2"/>
  <c r="C34" i="2" s="1"/>
  <c r="I34" i="2" s="1"/>
  <c r="F16" i="2"/>
  <c r="C33" i="2" s="1"/>
  <c r="I33" i="2" s="1"/>
  <c r="F19" i="2"/>
  <c r="C36" i="2" s="1"/>
  <c r="D36" i="2" s="1"/>
  <c r="F21" i="2"/>
  <c r="C38" i="2" s="1"/>
  <c r="F38" i="2" s="1"/>
  <c r="F15" i="2"/>
  <c r="C32" i="2" s="1"/>
  <c r="I32" i="2" s="1"/>
  <c r="F20" i="2"/>
  <c r="C37" i="2" s="1"/>
  <c r="F18" i="2"/>
  <c r="C35" i="2" s="1"/>
  <c r="G35" i="2" s="1"/>
  <c r="J31" i="2"/>
  <c r="I43" i="2"/>
  <c r="I55" i="2"/>
  <c r="H72" i="2"/>
  <c r="H56" i="2"/>
  <c r="H70" i="2"/>
  <c r="K5" i="8" l="1"/>
  <c r="L6" i="8"/>
  <c r="D40" i="2"/>
  <c r="C52" i="2"/>
  <c r="D52" i="2" s="1"/>
  <c r="I40" i="2"/>
  <c r="F40" i="2"/>
  <c r="E40" i="2"/>
  <c r="H40" i="2"/>
  <c r="G52" i="2" s="1"/>
  <c r="C46" i="2"/>
  <c r="D46" i="2" s="1"/>
  <c r="D38" i="2"/>
  <c r="I36" i="2"/>
  <c r="E34" i="2"/>
  <c r="H35" i="2"/>
  <c r="G47" i="2" s="1"/>
  <c r="C47" i="2"/>
  <c r="D47" i="2" s="1"/>
  <c r="E38" i="2"/>
  <c r="E50" i="2" s="1"/>
  <c r="F35" i="2"/>
  <c r="F47" i="2" s="1"/>
  <c r="D39" i="2"/>
  <c r="H38" i="2"/>
  <c r="I35" i="2"/>
  <c r="H39" i="2"/>
  <c r="G36" i="2"/>
  <c r="D35" i="2"/>
  <c r="D37" i="2"/>
  <c r="C49" i="2"/>
  <c r="D49" i="2" s="1"/>
  <c r="F37" i="2"/>
  <c r="G37" i="2"/>
  <c r="E37" i="2"/>
  <c r="H37" i="2"/>
  <c r="F33" i="2"/>
  <c r="G33" i="2"/>
  <c r="E33" i="2"/>
  <c r="H33" i="2"/>
  <c r="C45" i="2"/>
  <c r="D45" i="2" s="1"/>
  <c r="D33" i="2"/>
  <c r="I37" i="2"/>
  <c r="F39" i="2"/>
  <c r="E51" i="2" s="1"/>
  <c r="G38" i="2"/>
  <c r="F50" i="2" s="1"/>
  <c r="C50" i="2"/>
  <c r="D50" i="2" s="1"/>
  <c r="H36" i="2"/>
  <c r="E35" i="2"/>
  <c r="E47" i="2" s="1"/>
  <c r="C44" i="2"/>
  <c r="D44" i="2" s="1"/>
  <c r="E32" i="2"/>
  <c r="G32" i="2"/>
  <c r="F32" i="2"/>
  <c r="D32" i="2"/>
  <c r="H32" i="2"/>
  <c r="H44" i="2" s="1"/>
  <c r="F34" i="2"/>
  <c r="H34" i="2"/>
  <c r="D34" i="2"/>
  <c r="G34" i="2"/>
  <c r="I39" i="2"/>
  <c r="I38" i="2"/>
  <c r="C51" i="2"/>
  <c r="D51" i="2" s="1"/>
  <c r="G39" i="2"/>
  <c r="C48" i="2"/>
  <c r="D48" i="2" s="1"/>
  <c r="E36" i="2"/>
  <c r="F36" i="2"/>
  <c r="F52" i="2"/>
  <c r="I70" i="2"/>
  <c r="I72" i="2"/>
  <c r="I56" i="2"/>
  <c r="J55" i="2"/>
  <c r="J43" i="2"/>
  <c r="K31" i="2"/>
  <c r="J38" i="2"/>
  <c r="J32" i="2"/>
  <c r="I44" i="2" s="1"/>
  <c r="J34" i="2"/>
  <c r="I46" i="2" s="1"/>
  <c r="J37" i="2"/>
  <c r="J33" i="2"/>
  <c r="I45" i="2" s="1"/>
  <c r="J36" i="2"/>
  <c r="J35" i="2"/>
  <c r="J39" i="2"/>
  <c r="J40" i="2"/>
  <c r="I52" i="2" s="1"/>
  <c r="M6" i="8" l="1"/>
  <c r="L5" i="8"/>
  <c r="I51" i="2"/>
  <c r="I48" i="2"/>
  <c r="G50" i="2"/>
  <c r="H50" i="2"/>
  <c r="H52" i="2"/>
  <c r="E52" i="2"/>
  <c r="I47" i="2"/>
  <c r="G46" i="2"/>
  <c r="E44" i="2"/>
  <c r="G45" i="2"/>
  <c r="G49" i="2"/>
  <c r="G51" i="2"/>
  <c r="G48" i="2"/>
  <c r="E45" i="2"/>
  <c r="H47" i="2"/>
  <c r="H51" i="2"/>
  <c r="E46" i="2"/>
  <c r="I49" i="2"/>
  <c r="E48" i="2"/>
  <c r="H46" i="2"/>
  <c r="F46" i="2"/>
  <c r="F48" i="2"/>
  <c r="F44" i="2"/>
  <c r="H49" i="2"/>
  <c r="F51" i="2"/>
  <c r="G44" i="2"/>
  <c r="F45" i="2"/>
  <c r="F49" i="2"/>
  <c r="H45" i="2"/>
  <c r="I50" i="2"/>
  <c r="E49" i="2"/>
  <c r="H48" i="2"/>
  <c r="L31" i="2"/>
  <c r="K55" i="2"/>
  <c r="K43" i="2"/>
  <c r="K34" i="2"/>
  <c r="J46" i="2" s="1"/>
  <c r="K36" i="2"/>
  <c r="J48" i="2" s="1"/>
  <c r="K33" i="2"/>
  <c r="J45" i="2" s="1"/>
  <c r="K35" i="2"/>
  <c r="J47" i="2" s="1"/>
  <c r="K38" i="2"/>
  <c r="J50" i="2" s="1"/>
  <c r="K39" i="2"/>
  <c r="J51" i="2" s="1"/>
  <c r="K40" i="2"/>
  <c r="J52" i="2" s="1"/>
  <c r="K32" i="2"/>
  <c r="J44" i="2" s="1"/>
  <c r="K37" i="2"/>
  <c r="J49" i="2" s="1"/>
  <c r="J56" i="2"/>
  <c r="J70" i="2"/>
  <c r="J72" i="2"/>
  <c r="M5" i="8" l="1"/>
  <c r="N6" i="8"/>
  <c r="K72" i="2"/>
  <c r="K56" i="2"/>
  <c r="K70" i="2"/>
  <c r="L43" i="2"/>
  <c r="L55" i="2"/>
  <c r="M31" i="2"/>
  <c r="L40" i="2"/>
  <c r="K52" i="2" s="1"/>
  <c r="L37" i="2"/>
  <c r="K49" i="2" s="1"/>
  <c r="L39" i="2"/>
  <c r="K51" i="2" s="1"/>
  <c r="L32" i="2"/>
  <c r="K44" i="2" s="1"/>
  <c r="L34" i="2"/>
  <c r="K46" i="2" s="1"/>
  <c r="L38" i="2"/>
  <c r="K50" i="2" s="1"/>
  <c r="L36" i="2"/>
  <c r="K48" i="2" s="1"/>
  <c r="L33" i="2"/>
  <c r="K45" i="2" s="1"/>
  <c r="L35" i="2"/>
  <c r="K47" i="2" s="1"/>
  <c r="N5" i="8" l="1"/>
  <c r="O6" i="8"/>
  <c r="N31" i="2"/>
  <c r="M55" i="2"/>
  <c r="M43" i="2"/>
  <c r="M32" i="2"/>
  <c r="L44" i="2" s="1"/>
  <c r="M33" i="2"/>
  <c r="L45" i="2" s="1"/>
  <c r="M36" i="2"/>
  <c r="L48" i="2" s="1"/>
  <c r="M37" i="2"/>
  <c r="L49" i="2" s="1"/>
  <c r="M39" i="2"/>
  <c r="L51" i="2" s="1"/>
  <c r="M38" i="2"/>
  <c r="L50" i="2" s="1"/>
  <c r="M40" i="2"/>
  <c r="L52" i="2" s="1"/>
  <c r="M34" i="2"/>
  <c r="L46" i="2" s="1"/>
  <c r="M35" i="2"/>
  <c r="L47" i="2" s="1"/>
  <c r="L72" i="2"/>
  <c r="L70" i="2"/>
  <c r="L56" i="2"/>
  <c r="O5" i="8" l="1"/>
  <c r="P6" i="8"/>
  <c r="M56" i="2"/>
  <c r="M72" i="2"/>
  <c r="M70" i="2"/>
  <c r="N55" i="2"/>
  <c r="O31" i="2"/>
  <c r="N43" i="2"/>
  <c r="N37" i="2"/>
  <c r="M49" i="2" s="1"/>
  <c r="N33" i="2"/>
  <c r="M45" i="2" s="1"/>
  <c r="N38" i="2"/>
  <c r="M50" i="2" s="1"/>
  <c r="N39" i="2"/>
  <c r="M51" i="2" s="1"/>
  <c r="N36" i="2"/>
  <c r="M48" i="2" s="1"/>
  <c r="N40" i="2"/>
  <c r="M52" i="2" s="1"/>
  <c r="N32" i="2"/>
  <c r="M44" i="2" s="1"/>
  <c r="N34" i="2"/>
  <c r="M46" i="2" s="1"/>
  <c r="N35" i="2"/>
  <c r="M47" i="2" s="1"/>
  <c r="Q6" i="8" l="1"/>
  <c r="N72" i="2"/>
  <c r="N56" i="2"/>
  <c r="N70" i="2"/>
  <c r="O55" i="2"/>
  <c r="P31" i="2"/>
  <c r="O43" i="2"/>
  <c r="O40" i="2"/>
  <c r="N52" i="2" s="1"/>
  <c r="O33" i="2"/>
  <c r="N45" i="2" s="1"/>
  <c r="O38" i="2"/>
  <c r="N50" i="2" s="1"/>
  <c r="O36" i="2"/>
  <c r="N48" i="2" s="1"/>
  <c r="O35" i="2"/>
  <c r="N47" i="2" s="1"/>
  <c r="O32" i="2"/>
  <c r="N44" i="2" s="1"/>
  <c r="O34" i="2"/>
  <c r="N46" i="2" s="1"/>
  <c r="O37" i="2"/>
  <c r="N49" i="2" s="1"/>
  <c r="O39" i="2"/>
  <c r="N51" i="2" s="1"/>
  <c r="R6" i="8" l="1"/>
  <c r="O72" i="2"/>
  <c r="O56" i="2"/>
  <c r="O70" i="2"/>
  <c r="P55" i="2"/>
  <c r="Q31" i="2"/>
  <c r="P43" i="2"/>
  <c r="P40" i="2"/>
  <c r="O52" i="2" s="1"/>
  <c r="P37" i="2"/>
  <c r="O49" i="2" s="1"/>
  <c r="P35" i="2"/>
  <c r="O47" i="2" s="1"/>
  <c r="P32" i="2"/>
  <c r="O44" i="2" s="1"/>
  <c r="P38" i="2"/>
  <c r="O50" i="2" s="1"/>
  <c r="P33" i="2"/>
  <c r="O45" i="2" s="1"/>
  <c r="P36" i="2"/>
  <c r="O48" i="2" s="1"/>
  <c r="P34" i="2"/>
  <c r="O46" i="2" s="1"/>
  <c r="P39" i="2"/>
  <c r="O51" i="2" s="1"/>
  <c r="R5" i="8" l="1"/>
  <c r="S6" i="8"/>
  <c r="P72" i="2"/>
  <c r="P70" i="2"/>
  <c r="P56" i="2"/>
  <c r="R31" i="2"/>
  <c r="Q43" i="2"/>
  <c r="Q55" i="2"/>
  <c r="Q40" i="2"/>
  <c r="P52" i="2" s="1"/>
  <c r="Q32" i="2"/>
  <c r="P44" i="2" s="1"/>
  <c r="Q34" i="2"/>
  <c r="P46" i="2" s="1"/>
  <c r="Q33" i="2"/>
  <c r="P45" i="2" s="1"/>
  <c r="Q35" i="2"/>
  <c r="P47" i="2" s="1"/>
  <c r="Q38" i="2"/>
  <c r="P50" i="2" s="1"/>
  <c r="Q37" i="2"/>
  <c r="P49" i="2" s="1"/>
  <c r="Q39" i="2"/>
  <c r="P51" i="2" s="1"/>
  <c r="Q36" i="2"/>
  <c r="P48" i="2" s="1"/>
  <c r="S5" i="8" l="1"/>
  <c r="T6" i="8"/>
  <c r="R55" i="2"/>
  <c r="R43" i="2"/>
  <c r="S31" i="2"/>
  <c r="R33" i="2"/>
  <c r="Q45" i="2" s="1"/>
  <c r="R36" i="2"/>
  <c r="Q48" i="2" s="1"/>
  <c r="R40" i="2"/>
  <c r="Q52" i="2" s="1"/>
  <c r="R32" i="2"/>
  <c r="Q44" i="2" s="1"/>
  <c r="R34" i="2"/>
  <c r="Q46" i="2" s="1"/>
  <c r="R35" i="2"/>
  <c r="Q47" i="2" s="1"/>
  <c r="R39" i="2"/>
  <c r="Q51" i="2" s="1"/>
  <c r="R38" i="2"/>
  <c r="Q50" i="2" s="1"/>
  <c r="R37" i="2"/>
  <c r="Q49" i="2" s="1"/>
  <c r="Q72" i="2"/>
  <c r="Q56" i="2"/>
  <c r="Q70" i="2"/>
  <c r="U6" i="8" l="1"/>
  <c r="T5" i="8"/>
  <c r="S55" i="2"/>
  <c r="S43" i="2"/>
  <c r="T31" i="2"/>
  <c r="S35" i="2"/>
  <c r="R47" i="2" s="1"/>
  <c r="S34" i="2"/>
  <c r="R46" i="2" s="1"/>
  <c r="S37" i="2"/>
  <c r="R49" i="2" s="1"/>
  <c r="S40" i="2"/>
  <c r="R52" i="2" s="1"/>
  <c r="S32" i="2"/>
  <c r="R44" i="2" s="1"/>
  <c r="S39" i="2"/>
  <c r="R51" i="2" s="1"/>
  <c r="S38" i="2"/>
  <c r="R50" i="2" s="1"/>
  <c r="S33" i="2"/>
  <c r="R45" i="2" s="1"/>
  <c r="S36" i="2"/>
  <c r="R48" i="2" s="1"/>
  <c r="R56" i="2"/>
  <c r="R72" i="2"/>
  <c r="R70" i="2"/>
  <c r="U5" i="8" l="1"/>
  <c r="V6" i="8"/>
  <c r="T55" i="2"/>
  <c r="T43" i="2"/>
  <c r="U31" i="2"/>
  <c r="T32" i="2"/>
  <c r="S44" i="2" s="1"/>
  <c r="T39" i="2"/>
  <c r="S51" i="2" s="1"/>
  <c r="T37" i="2"/>
  <c r="S49" i="2" s="1"/>
  <c r="T38" i="2"/>
  <c r="S50" i="2" s="1"/>
  <c r="T36" i="2"/>
  <c r="S48" i="2" s="1"/>
  <c r="T33" i="2"/>
  <c r="S45" i="2" s="1"/>
  <c r="T40" i="2"/>
  <c r="S52" i="2" s="1"/>
  <c r="T34" i="2"/>
  <c r="S46" i="2" s="1"/>
  <c r="T35" i="2"/>
  <c r="S47" i="2" s="1"/>
  <c r="S72" i="2"/>
  <c r="S70" i="2"/>
  <c r="S56" i="2"/>
  <c r="V5" i="8" l="1"/>
  <c r="W6" i="8"/>
  <c r="V31" i="2"/>
  <c r="U43" i="2"/>
  <c r="U55" i="2"/>
  <c r="U36" i="2"/>
  <c r="T48" i="2" s="1"/>
  <c r="U40" i="2"/>
  <c r="T52" i="2" s="1"/>
  <c r="U37" i="2"/>
  <c r="T49" i="2" s="1"/>
  <c r="U33" i="2"/>
  <c r="T45" i="2" s="1"/>
  <c r="U35" i="2"/>
  <c r="T47" i="2" s="1"/>
  <c r="U38" i="2"/>
  <c r="T50" i="2" s="1"/>
  <c r="U32" i="2"/>
  <c r="T44" i="2" s="1"/>
  <c r="U34" i="2"/>
  <c r="T46" i="2" s="1"/>
  <c r="U39" i="2"/>
  <c r="T51" i="2" s="1"/>
  <c r="T70" i="2"/>
  <c r="T56" i="2"/>
  <c r="T72" i="2"/>
  <c r="X6" i="8" l="1"/>
  <c r="U70" i="2"/>
  <c r="U56" i="2"/>
  <c r="U72" i="2"/>
  <c r="V55" i="2"/>
  <c r="W31" i="2"/>
  <c r="V43" i="2"/>
  <c r="V32" i="2"/>
  <c r="U44" i="2" s="1"/>
  <c r="V37" i="2"/>
  <c r="U49" i="2" s="1"/>
  <c r="V33" i="2"/>
  <c r="U45" i="2" s="1"/>
  <c r="V36" i="2"/>
  <c r="U48" i="2" s="1"/>
  <c r="V40" i="2"/>
  <c r="U52" i="2" s="1"/>
  <c r="V34" i="2"/>
  <c r="U46" i="2" s="1"/>
  <c r="V35" i="2"/>
  <c r="U47" i="2" s="1"/>
  <c r="V39" i="2"/>
  <c r="U51" i="2" s="1"/>
  <c r="V38" i="2"/>
  <c r="U50" i="2" s="1"/>
  <c r="Y6" i="8" l="1"/>
  <c r="V56" i="2"/>
  <c r="V70" i="2"/>
  <c r="V72" i="2"/>
  <c r="W43" i="2"/>
  <c r="W55" i="2"/>
  <c r="X31" i="2"/>
  <c r="W32" i="2"/>
  <c r="V44" i="2" s="1"/>
  <c r="W37" i="2"/>
  <c r="V49" i="2" s="1"/>
  <c r="W39" i="2"/>
  <c r="V51" i="2" s="1"/>
  <c r="W40" i="2"/>
  <c r="V52" i="2" s="1"/>
  <c r="W33" i="2"/>
  <c r="V45" i="2" s="1"/>
  <c r="W35" i="2"/>
  <c r="V47" i="2" s="1"/>
  <c r="W34" i="2"/>
  <c r="V46" i="2" s="1"/>
  <c r="W38" i="2"/>
  <c r="V50" i="2" s="1"/>
  <c r="W36" i="2"/>
  <c r="V48" i="2" s="1"/>
  <c r="Y5" i="8" l="1"/>
  <c r="Z6" i="8"/>
  <c r="X43" i="2"/>
  <c r="Y31" i="2"/>
  <c r="X55" i="2"/>
  <c r="X35" i="2"/>
  <c r="W47" i="2" s="1"/>
  <c r="X34" i="2"/>
  <c r="W46" i="2" s="1"/>
  <c r="X37" i="2"/>
  <c r="W49" i="2" s="1"/>
  <c r="X38" i="2"/>
  <c r="W50" i="2" s="1"/>
  <c r="X32" i="2"/>
  <c r="W44" i="2" s="1"/>
  <c r="X39" i="2"/>
  <c r="W51" i="2" s="1"/>
  <c r="X36" i="2"/>
  <c r="W48" i="2" s="1"/>
  <c r="X40" i="2"/>
  <c r="W52" i="2" s="1"/>
  <c r="X33" i="2"/>
  <c r="W45" i="2" s="1"/>
  <c r="W72" i="2"/>
  <c r="W56" i="2"/>
  <c r="W70" i="2"/>
  <c r="Z5" i="8" l="1"/>
  <c r="AA6" i="8"/>
  <c r="X72" i="2"/>
  <c r="X70" i="2"/>
  <c r="X56" i="2"/>
  <c r="Z31" i="2"/>
  <c r="Y55" i="2"/>
  <c r="Y43" i="2"/>
  <c r="Y34" i="2"/>
  <c r="X46" i="2" s="1"/>
  <c r="Y36" i="2"/>
  <c r="X48" i="2" s="1"/>
  <c r="Y35" i="2"/>
  <c r="X47" i="2" s="1"/>
  <c r="Y40" i="2"/>
  <c r="X52" i="2" s="1"/>
  <c r="Y32" i="2"/>
  <c r="X44" i="2" s="1"/>
  <c r="Y33" i="2"/>
  <c r="X45" i="2" s="1"/>
  <c r="Y38" i="2"/>
  <c r="X50" i="2" s="1"/>
  <c r="Y39" i="2"/>
  <c r="X51" i="2" s="1"/>
  <c r="Y37" i="2"/>
  <c r="X49" i="2" s="1"/>
  <c r="AA5" i="8" l="1"/>
  <c r="AB6" i="8"/>
  <c r="Z43" i="2"/>
  <c r="Z55" i="2"/>
  <c r="AA31" i="2"/>
  <c r="Z39" i="2"/>
  <c r="Y51" i="2" s="1"/>
  <c r="Z36" i="2"/>
  <c r="Y48" i="2" s="1"/>
  <c r="Z40" i="2"/>
  <c r="Y52" i="2" s="1"/>
  <c r="Z34" i="2"/>
  <c r="Y46" i="2" s="1"/>
  <c r="Z35" i="2"/>
  <c r="Y47" i="2" s="1"/>
  <c r="Z32" i="2"/>
  <c r="Y44" i="2" s="1"/>
  <c r="Z37" i="2"/>
  <c r="Y49" i="2" s="1"/>
  <c r="Z33" i="2"/>
  <c r="Y45" i="2" s="1"/>
  <c r="Z38" i="2"/>
  <c r="Y50" i="2" s="1"/>
  <c r="Y72" i="2"/>
  <c r="Y70" i="2"/>
  <c r="Y56" i="2"/>
  <c r="AC6" i="8" l="1"/>
  <c r="AD6" i="8" s="1"/>
  <c r="AE6" i="8" s="1"/>
  <c r="AF6" i="8" s="1"/>
  <c r="AB5" i="8"/>
  <c r="AB31" i="2"/>
  <c r="AA43" i="2"/>
  <c r="AA55" i="2"/>
  <c r="AA32" i="2"/>
  <c r="Z44" i="2" s="1"/>
  <c r="AA38" i="2"/>
  <c r="Z50" i="2" s="1"/>
  <c r="AA36" i="2"/>
  <c r="Z48" i="2" s="1"/>
  <c r="AA40" i="2"/>
  <c r="Z52" i="2" s="1"/>
  <c r="AA34" i="2"/>
  <c r="Z46" i="2" s="1"/>
  <c r="AA37" i="2"/>
  <c r="Z49" i="2" s="1"/>
  <c r="AA33" i="2"/>
  <c r="Z45" i="2" s="1"/>
  <c r="AA39" i="2"/>
  <c r="Z51" i="2" s="1"/>
  <c r="AA35" i="2"/>
  <c r="Z47" i="2" s="1"/>
  <c r="Z70" i="2"/>
  <c r="Z72" i="2"/>
  <c r="Z56" i="2"/>
  <c r="AG6" i="8" l="1"/>
  <c r="AH6" i="8" s="1"/>
  <c r="AF5" i="8"/>
  <c r="AC5" i="8"/>
  <c r="AA56" i="2"/>
  <c r="AA70" i="2"/>
  <c r="AA72" i="2"/>
  <c r="AB43" i="2"/>
  <c r="AB55" i="2"/>
  <c r="AC31" i="2"/>
  <c r="AB35" i="2"/>
  <c r="AA47" i="2" s="1"/>
  <c r="AB36" i="2"/>
  <c r="AA48" i="2" s="1"/>
  <c r="AB40" i="2"/>
  <c r="AA52" i="2" s="1"/>
  <c r="AB34" i="2"/>
  <c r="AA46" i="2" s="1"/>
  <c r="AB37" i="2"/>
  <c r="AA49" i="2" s="1"/>
  <c r="AB33" i="2"/>
  <c r="AA45" i="2" s="1"/>
  <c r="AB39" i="2"/>
  <c r="AA51" i="2" s="1"/>
  <c r="AB38" i="2"/>
  <c r="AA50" i="2" s="1"/>
  <c r="AB32" i="2"/>
  <c r="AA44" i="2" s="1"/>
  <c r="AI6" i="8" l="1"/>
  <c r="AD31" i="2"/>
  <c r="AC43" i="2"/>
  <c r="AC55" i="2"/>
  <c r="AC36" i="2"/>
  <c r="AB48" i="2" s="1"/>
  <c r="AC40" i="2"/>
  <c r="AB52" i="2" s="1"/>
  <c r="AC34" i="2"/>
  <c r="AB46" i="2" s="1"/>
  <c r="AC35" i="2"/>
  <c r="AB47" i="2" s="1"/>
  <c r="AC39" i="2"/>
  <c r="AB51" i="2" s="1"/>
  <c r="AC38" i="2"/>
  <c r="AB50" i="2" s="1"/>
  <c r="AC37" i="2"/>
  <c r="AB49" i="2" s="1"/>
  <c r="AC32" i="2"/>
  <c r="AB44" i="2" s="1"/>
  <c r="AC33" i="2"/>
  <c r="AB45" i="2" s="1"/>
  <c r="AB72" i="2"/>
  <c r="AB56" i="2"/>
  <c r="AB70" i="2"/>
  <c r="AJ6" i="8" l="1"/>
  <c r="AC72" i="2"/>
  <c r="AC70" i="2"/>
  <c r="AC56" i="2"/>
  <c r="AD55" i="2"/>
  <c r="AE31" i="2"/>
  <c r="AD43" i="2"/>
  <c r="AD40" i="2"/>
  <c r="AC52" i="2" s="1"/>
  <c r="AD39" i="2"/>
  <c r="AC51" i="2" s="1"/>
  <c r="AD38" i="2"/>
  <c r="AC50" i="2" s="1"/>
  <c r="AD32" i="2"/>
  <c r="AC44" i="2" s="1"/>
  <c r="AD33" i="2"/>
  <c r="AC45" i="2" s="1"/>
  <c r="AD37" i="2"/>
  <c r="AC49" i="2" s="1"/>
  <c r="AD36" i="2"/>
  <c r="AC48" i="2" s="1"/>
  <c r="AD34" i="2"/>
  <c r="AC46" i="2" s="1"/>
  <c r="AD35" i="2"/>
  <c r="AC47" i="2" s="1"/>
  <c r="AK6" i="8" l="1"/>
  <c r="AL6" i="8" s="1"/>
  <c r="AM6" i="8" s="1"/>
  <c r="AD72" i="2"/>
  <c r="AD56" i="2"/>
  <c r="AD70" i="2"/>
  <c r="AE43" i="2"/>
  <c r="AF31" i="2"/>
  <c r="AE55" i="2"/>
  <c r="AE33" i="2"/>
  <c r="AD45" i="2" s="1"/>
  <c r="AE36" i="2"/>
  <c r="AD48" i="2" s="1"/>
  <c r="AE34" i="2"/>
  <c r="AD46" i="2" s="1"/>
  <c r="AE37" i="2"/>
  <c r="AD49" i="2" s="1"/>
  <c r="AE39" i="2"/>
  <c r="AD51" i="2" s="1"/>
  <c r="AE40" i="2"/>
  <c r="AD52" i="2" s="1"/>
  <c r="AE32" i="2"/>
  <c r="AD44" i="2" s="1"/>
  <c r="AE35" i="2"/>
  <c r="AD47" i="2" s="1"/>
  <c r="AE38" i="2"/>
  <c r="AD50" i="2" s="1"/>
  <c r="AM5" i="8" l="1"/>
  <c r="AN6" i="8"/>
  <c r="AE70" i="2"/>
  <c r="AE56" i="2"/>
  <c r="AE72" i="2"/>
  <c r="AG31" i="2"/>
  <c r="AF55" i="2"/>
  <c r="AF43" i="2"/>
  <c r="AF40" i="2"/>
  <c r="AE52" i="2" s="1"/>
  <c r="AF32" i="2"/>
  <c r="AE44" i="2" s="1"/>
  <c r="AF35" i="2"/>
  <c r="AE47" i="2" s="1"/>
  <c r="AF36" i="2"/>
  <c r="AE48" i="2" s="1"/>
  <c r="AF34" i="2"/>
  <c r="AE46" i="2" s="1"/>
  <c r="AF33" i="2"/>
  <c r="AE45" i="2" s="1"/>
  <c r="AF38" i="2"/>
  <c r="AE50" i="2" s="1"/>
  <c r="AF39" i="2"/>
  <c r="AE51" i="2" s="1"/>
  <c r="AF37" i="2"/>
  <c r="AE49" i="2" s="1"/>
  <c r="AN5" i="8" l="1"/>
  <c r="AO6" i="8"/>
  <c r="AH31" i="2"/>
  <c r="AG55" i="2"/>
  <c r="AG43" i="2"/>
  <c r="AG34" i="2"/>
  <c r="AF46" i="2" s="1"/>
  <c r="AG37" i="2"/>
  <c r="AF49" i="2" s="1"/>
  <c r="AG35" i="2"/>
  <c r="AF47" i="2" s="1"/>
  <c r="AG39" i="2"/>
  <c r="AF51" i="2" s="1"/>
  <c r="AG36" i="2"/>
  <c r="AF48" i="2" s="1"/>
  <c r="AG40" i="2"/>
  <c r="AF52" i="2" s="1"/>
  <c r="AG38" i="2"/>
  <c r="AF50" i="2" s="1"/>
  <c r="AG32" i="2"/>
  <c r="AF44" i="2" s="1"/>
  <c r="AG33" i="2"/>
  <c r="AF45" i="2" s="1"/>
  <c r="AF72" i="2"/>
  <c r="AF70" i="2"/>
  <c r="AF56" i="2"/>
  <c r="AP6" i="8" l="1"/>
  <c r="AO5" i="8"/>
  <c r="AG56" i="2"/>
  <c r="AG70" i="2"/>
  <c r="AG72" i="2"/>
  <c r="AI31" i="2"/>
  <c r="AH43" i="2"/>
  <c r="AH55" i="2"/>
  <c r="AH34" i="2"/>
  <c r="AG46" i="2" s="1"/>
  <c r="AH35" i="2"/>
  <c r="AG47" i="2" s="1"/>
  <c r="AH39" i="2"/>
  <c r="AG51" i="2" s="1"/>
  <c r="AH32" i="2"/>
  <c r="AG44" i="2" s="1"/>
  <c r="AH37" i="2"/>
  <c r="AG49" i="2" s="1"/>
  <c r="AH36" i="2"/>
  <c r="AG48" i="2" s="1"/>
  <c r="AH38" i="2"/>
  <c r="AG50" i="2" s="1"/>
  <c r="AH40" i="2"/>
  <c r="AG52" i="2" s="1"/>
  <c r="AH33" i="2"/>
  <c r="AG45" i="2" s="1"/>
  <c r="AP5" i="8" l="1"/>
  <c r="AQ6" i="8"/>
  <c r="AI39" i="2"/>
  <c r="AH51" i="2" s="1"/>
  <c r="AI36" i="2"/>
  <c r="AH48" i="2" s="1"/>
  <c r="AI40" i="2"/>
  <c r="AH52" i="2" s="1"/>
  <c r="AI32" i="2"/>
  <c r="AH44" i="2" s="1"/>
  <c r="AI34" i="2"/>
  <c r="AH46" i="2" s="1"/>
  <c r="AI37" i="2"/>
  <c r="AH49" i="2" s="1"/>
  <c r="AI33" i="2"/>
  <c r="AH45" i="2" s="1"/>
  <c r="AI35" i="2"/>
  <c r="AH47" i="2" s="1"/>
  <c r="AI38" i="2"/>
  <c r="AH50" i="2" s="1"/>
  <c r="AH56" i="2"/>
  <c r="AH72" i="2"/>
  <c r="AH70" i="2"/>
  <c r="D58" i="2"/>
  <c r="AQ5" i="8" l="1"/>
  <c r="AR6" i="8"/>
  <c r="AS6" i="8" s="1"/>
  <c r="AT6" i="8" s="1"/>
  <c r="D61" i="2"/>
  <c r="D59" i="2"/>
  <c r="D65" i="2"/>
  <c r="E58" i="2"/>
  <c r="E59" i="2" s="1"/>
  <c r="F58" i="2"/>
  <c r="F59" i="2" s="1"/>
  <c r="G58" i="2"/>
  <c r="G59" i="2" s="1"/>
  <c r="H58" i="2"/>
  <c r="H59" i="2" s="1"/>
  <c r="I58" i="2"/>
  <c r="I59" i="2" s="1"/>
  <c r="J58" i="2"/>
  <c r="J59" i="2" s="1"/>
  <c r="K58" i="2"/>
  <c r="K59" i="2" s="1"/>
  <c r="L58" i="2"/>
  <c r="L59" i="2" s="1"/>
  <c r="M58" i="2"/>
  <c r="M59" i="2" s="1"/>
  <c r="N58" i="2"/>
  <c r="N59" i="2" s="1"/>
  <c r="O58" i="2"/>
  <c r="O59" i="2" s="1"/>
  <c r="P58" i="2"/>
  <c r="P59" i="2" s="1"/>
  <c r="Q58" i="2"/>
  <c r="Q59" i="2" s="1"/>
  <c r="R58" i="2"/>
  <c r="R59" i="2" s="1"/>
  <c r="S58" i="2"/>
  <c r="S59" i="2" s="1"/>
  <c r="T58" i="2"/>
  <c r="T59" i="2" s="1"/>
  <c r="U58" i="2"/>
  <c r="U59" i="2" s="1"/>
  <c r="V58" i="2"/>
  <c r="V59" i="2" s="1"/>
  <c r="W58" i="2"/>
  <c r="W59" i="2" s="1"/>
  <c r="X58" i="2"/>
  <c r="X59" i="2" s="1"/>
  <c r="Y58" i="2"/>
  <c r="Y59" i="2" s="1"/>
  <c r="Z58" i="2"/>
  <c r="Z59" i="2" s="1"/>
  <c r="AA58" i="2"/>
  <c r="AA59" i="2" s="1"/>
  <c r="AB58" i="2"/>
  <c r="AB59" i="2" s="1"/>
  <c r="AC58" i="2"/>
  <c r="AC59" i="2" s="1"/>
  <c r="AD58" i="2"/>
  <c r="AD59" i="2" s="1"/>
  <c r="AE58" i="2"/>
  <c r="AE59" i="2" s="1"/>
  <c r="AF58" i="2"/>
  <c r="AF59" i="2" s="1"/>
  <c r="AG58" i="2"/>
  <c r="AG59" i="2" s="1"/>
  <c r="AH58" i="2"/>
  <c r="AH59" i="2" s="1"/>
  <c r="AU6" i="8" l="1"/>
  <c r="AT5" i="8"/>
  <c r="E65" i="2"/>
  <c r="F65" i="2"/>
  <c r="G65" i="2"/>
  <c r="H65" i="2"/>
  <c r="I65" i="2"/>
  <c r="J65" i="2"/>
  <c r="K65" i="2"/>
  <c r="L65" i="2"/>
  <c r="M65" i="2"/>
  <c r="N65" i="2"/>
  <c r="O65" i="2"/>
  <c r="P65" i="2"/>
  <c r="Q65" i="2"/>
  <c r="R65" i="2"/>
  <c r="S65" i="2"/>
  <c r="T65" i="2"/>
  <c r="U65" i="2"/>
  <c r="V65" i="2"/>
  <c r="W65" i="2"/>
  <c r="X65" i="2"/>
  <c r="Y65" i="2"/>
  <c r="Z65" i="2"/>
  <c r="AA65" i="2"/>
  <c r="AB65" i="2"/>
  <c r="AC65" i="2"/>
  <c r="AD65" i="2"/>
  <c r="AE65" i="2"/>
  <c r="AF65" i="2"/>
  <c r="AG65" i="2"/>
  <c r="AH65" i="2"/>
  <c r="D62" i="2"/>
  <c r="D66" i="2"/>
  <c r="E61" i="2"/>
  <c r="E62" i="2" s="1"/>
  <c r="F61" i="2"/>
  <c r="F62" i="2" s="1"/>
  <c r="G61" i="2"/>
  <c r="G62" i="2" s="1"/>
  <c r="H61" i="2"/>
  <c r="H62" i="2" s="1"/>
  <c r="I61" i="2"/>
  <c r="I62" i="2" s="1"/>
  <c r="J61" i="2"/>
  <c r="J62" i="2" s="1"/>
  <c r="K61" i="2"/>
  <c r="K62" i="2" s="1"/>
  <c r="L61" i="2"/>
  <c r="L62" i="2" s="1"/>
  <c r="M61" i="2"/>
  <c r="M62" i="2" s="1"/>
  <c r="N61" i="2"/>
  <c r="N62" i="2" s="1"/>
  <c r="O61" i="2"/>
  <c r="O62" i="2" s="1"/>
  <c r="P61" i="2"/>
  <c r="P62" i="2" s="1"/>
  <c r="Q61" i="2"/>
  <c r="Q62" i="2" s="1"/>
  <c r="R61" i="2"/>
  <c r="R62" i="2" s="1"/>
  <c r="S61" i="2"/>
  <c r="S62" i="2" s="1"/>
  <c r="T61" i="2"/>
  <c r="T62" i="2" s="1"/>
  <c r="U61" i="2"/>
  <c r="U62" i="2" s="1"/>
  <c r="V61" i="2"/>
  <c r="V62" i="2" s="1"/>
  <c r="W61" i="2"/>
  <c r="W62" i="2" s="1"/>
  <c r="X61" i="2"/>
  <c r="X62" i="2" s="1"/>
  <c r="Y61" i="2"/>
  <c r="Y62" i="2" s="1"/>
  <c r="Z61" i="2"/>
  <c r="Z62" i="2" s="1"/>
  <c r="AA61" i="2"/>
  <c r="AA62" i="2" s="1"/>
  <c r="AB61" i="2"/>
  <c r="AB62" i="2" s="1"/>
  <c r="AC61" i="2"/>
  <c r="AC62" i="2" s="1"/>
  <c r="AD61" i="2"/>
  <c r="AD62" i="2" s="1"/>
  <c r="AE61" i="2"/>
  <c r="AE62" i="2" s="1"/>
  <c r="AF61" i="2"/>
  <c r="AF62" i="2" s="1"/>
  <c r="AG61" i="2"/>
  <c r="AG62" i="2" s="1"/>
  <c r="AH61" i="2"/>
  <c r="AH62" i="2" s="1"/>
  <c r="AV6" i="8" l="1"/>
  <c r="AU5" i="8"/>
  <c r="E66" i="2"/>
  <c r="F66" i="2"/>
  <c r="G66" i="2"/>
  <c r="H66" i="2"/>
  <c r="I66" i="2"/>
  <c r="J66" i="2"/>
  <c r="K66" i="2"/>
  <c r="L66" i="2"/>
  <c r="M66" i="2"/>
  <c r="N66" i="2"/>
  <c r="O66" i="2"/>
  <c r="P66" i="2"/>
  <c r="Q66" i="2"/>
  <c r="R66" i="2"/>
  <c r="S66" i="2"/>
  <c r="T66" i="2"/>
  <c r="U66" i="2"/>
  <c r="V66" i="2"/>
  <c r="W66" i="2"/>
  <c r="X66" i="2"/>
  <c r="Y66" i="2"/>
  <c r="Z66" i="2"/>
  <c r="AA66" i="2"/>
  <c r="AB66" i="2"/>
  <c r="AC66" i="2"/>
  <c r="AD66" i="2"/>
  <c r="AE66" i="2"/>
  <c r="AF66" i="2"/>
  <c r="AG66" i="2"/>
  <c r="AH66" i="2"/>
  <c r="AW6" i="8" l="1"/>
  <c r="AV5" i="8"/>
  <c r="AW5" i="8" l="1"/>
  <c r="AX6" i="8"/>
  <c r="AY6" i="8" l="1"/>
  <c r="AZ6" i="8" s="1"/>
  <c r="BA6" i="8" s="1"/>
  <c r="AX5" i="8"/>
  <c r="BA5" i="8" l="1"/>
  <c r="BB6" i="8"/>
  <c r="BB5" i="8" l="1"/>
  <c r="BC6" i="8"/>
  <c r="BC5" i="8" l="1"/>
  <c r="BD6" i="8"/>
  <c r="BE6" i="8" l="1"/>
  <c r="BD5" i="8"/>
  <c r="BE5" i="8" l="1"/>
  <c r="BF6" i="8"/>
  <c r="BG6" i="8" s="1"/>
  <c r="BH6" i="8" s="1"/>
  <c r="BI6" i="8" l="1"/>
  <c r="BH5" i="8"/>
  <c r="BJ6" i="8" l="1"/>
  <c r="BI5" i="8"/>
  <c r="BK6" i="8" l="1"/>
  <c r="BJ5" i="8"/>
  <c r="BK5" i="8" l="1"/>
  <c r="BL6" i="8"/>
  <c r="BM6" i="8" l="1"/>
  <c r="BN6" i="8" s="1"/>
  <c r="BO6" i="8" s="1"/>
  <c r="BL5" i="8"/>
  <c r="BO5" i="8" l="1"/>
  <c r="BP6" i="8"/>
  <c r="BP5" i="8" l="1"/>
  <c r="BQ6" i="8"/>
  <c r="BQ5" i="8" l="1"/>
  <c r="BR6" i="8"/>
  <c r="BS6" i="8" l="1"/>
  <c r="BS5" i="8" s="1"/>
  <c r="BR5" i="8"/>
</calcChain>
</file>

<file path=xl/sharedStrings.xml><?xml version="1.0" encoding="utf-8"?>
<sst xmlns="http://schemas.openxmlformats.org/spreadsheetml/2006/main" count="98" uniqueCount="77">
  <si>
    <t>Id</t>
  </si>
  <si>
    <t>*** This sheet should remain hidden ***</t>
  </si>
  <si>
    <t>Today:</t>
  </si>
  <si>
    <t># of rows</t>
  </si>
  <si>
    <t>Window Activities:</t>
  </si>
  <si>
    <t>Calc Window Start</t>
  </si>
  <si>
    <t>Offset</t>
  </si>
  <si>
    <t>Start</t>
  </si>
  <si>
    <t>Window</t>
  </si>
  <si>
    <t>Position</t>
  </si>
  <si>
    <t>Series</t>
  </si>
  <si>
    <t>Activity Id</t>
  </si>
  <si>
    <t>Activity</t>
  </si>
  <si>
    <t>Current Day</t>
  </si>
  <si>
    <t>成立导师资源池</t>
  </si>
  <si>
    <t xml:space="preserve">开始日期 </t>
  </si>
  <si>
    <t>里程碑</t>
  </si>
  <si>
    <t>具体任务</t>
  </si>
  <si>
    <t>开始</t>
  </si>
  <si>
    <t>结束</t>
  </si>
  <si>
    <t>名字</t>
  </si>
  <si>
    <t>联络方式</t>
  </si>
  <si>
    <t>Meetup</t>
  </si>
  <si>
    <t>组织</t>
  </si>
  <si>
    <t>Boston Scratch Educator Meetup</t>
  </si>
  <si>
    <t>https://www.bostonfig.com/</t>
  </si>
  <si>
    <t>BostonFIG</t>
  </si>
  <si>
    <t xml:space="preserve">Boston Indies </t>
  </si>
  <si>
    <t>Game Makers Guild</t>
  </si>
  <si>
    <t>Boston Science Virtualization and Communication Meetup</t>
  </si>
  <si>
    <t>Boston EdTech Meetup</t>
  </si>
  <si>
    <t>Boston Learning Sciences Meetup</t>
  </si>
  <si>
    <t>Boston Online Educators</t>
  </si>
  <si>
    <t>Boston Augmented/Mixed Reality</t>
  </si>
  <si>
    <t>Boston Virtual Reality</t>
  </si>
  <si>
    <t>MIT Game Lab</t>
  </si>
  <si>
    <t>开设初步体验教程</t>
  </si>
  <si>
    <t>正式职业培训课程设计</t>
  </si>
  <si>
    <t>开设职业培训课程</t>
  </si>
  <si>
    <t>1) 开始培训＋完成公司项目的相关课程
2) 收集相关课程反馈，调整改善课程</t>
  </si>
  <si>
    <t>1) 联络行业其他招聘公司、相关教育、游戏公司机构建立职业输送链条
2) 收集其他行业相关公司的外包任务，建立资源库</t>
  </si>
  <si>
    <t>1) 总结职业培训的教育游戏化设计模板，向其他职业培训内容领域扩展</t>
  </si>
  <si>
    <t>一期项目开始</t>
  </si>
  <si>
    <t>一期项目结束</t>
  </si>
  <si>
    <r>
      <t xml:space="preserve">1) 以体验方式试水基于经验分享会的升级活动，职业培训体验教程　
2) 正式邀请美国导师入驻并开设课程
3) </t>
    </r>
    <r>
      <rPr>
        <b/>
        <sz val="11"/>
        <color theme="3"/>
        <rFont val="Calibri"/>
        <family val="2"/>
        <scheme val="minor"/>
      </rPr>
      <t>以亘果总公司的软件体验设计等相关项目任务试水学员职业输送链条</t>
    </r>
  </si>
  <si>
    <t>1) 基于亘果软件设计制作职业培训一期线上线下双师课程(1个月左右周期）
2) 招募学员</t>
  </si>
  <si>
    <t>持续建立职业培训毕业工作输送链条</t>
  </si>
  <si>
    <t>持续建立其他领域职业培训课程模板</t>
  </si>
  <si>
    <t>1）通过与波士顿当地独立游戏工作室、游戏公司、教育公司从业人员联络积累建立扩大潜在导师资源池
2）联络资深行业大牛申请成为顾问导师</t>
  </si>
  <si>
    <t>1) 挑选合适的小组主题，挑选合适的早期骨干并成立小组，在meetup, facebook group, 微信公众号建立小组
2) 定期举办教育游戏设计制作经验分享讨论会，社交联络会，作品互助体验讨论会</t>
  </si>
  <si>
    <t>成立运营小组</t>
  </si>
  <si>
    <t>Plarn职业培训事业部详细任务</t>
  </si>
  <si>
    <t>Plarn职业培训事业部项目计划表</t>
  </si>
  <si>
    <t>开始时间</t>
  </si>
  <si>
    <t>第一周</t>
  </si>
  <si>
    <t>里程碑任务负责人</t>
  </si>
  <si>
    <t>王宜骄</t>
  </si>
  <si>
    <t>第二周</t>
  </si>
  <si>
    <t>第三周</t>
  </si>
  <si>
    <t>第四周</t>
  </si>
  <si>
    <t>吕晨、王宜骄</t>
  </si>
  <si>
    <t>12月</t>
  </si>
  <si>
    <t>1月</t>
  </si>
  <si>
    <t>第五周</t>
  </si>
  <si>
    <t>第六周</t>
  </si>
  <si>
    <t>第七周</t>
  </si>
  <si>
    <t>第八周</t>
  </si>
  <si>
    <t>第九周</t>
  </si>
  <si>
    <t>第十周</t>
  </si>
  <si>
    <t>2月</t>
  </si>
  <si>
    <t>１成立导师资源池</t>
  </si>
  <si>
    <t>２成立运营小组</t>
  </si>
  <si>
    <t>３开设初步体验教程</t>
  </si>
  <si>
    <t>４正式职业培训课程设计</t>
  </si>
  <si>
    <t>５开设职业培训课程</t>
  </si>
  <si>
    <t>６持续建立职业培训毕业工作输送链条</t>
  </si>
  <si>
    <t>７持续建立其他领域职业培训课程模板</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</si>
</sst>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mmm\ yyyy"/>
    <numFmt numFmtId="165" formatCode="mmm"/>
    <numFmt numFmtId="166" formatCode="d"/>
    <numFmt numFmtId="168" formatCode="mm/dd/yy;@"/>
  </numFmts>
  <fonts count="16" x14ac:knownFonts="1">
    <font>
      <sz val="11"/>
      <color theme="3"/>
      <name val="Calibri"/>
      <family val="2"/>
      <scheme val="minor"/>
    </font>
    <font>
      <sz val="11"/>
      <color theme="1"/>
      <name val="Calibri"/>
      <family val="2"/>
      <scheme val="minor"/>
    </font>
    <font>
      <sz val="11"/>
      <color theme="0"/>
      <name val="Calibri"/>
      <family val="2"/>
      <scheme val="minor"/>
    </font>
    <font>
      <sz val="12"/>
      <color theme="3"/>
      <name val="Calibri"/>
      <family val="2"/>
      <scheme val="major"/>
    </font>
    <font>
      <sz val="11"/>
      <color theme="3"/>
      <name val="Calibri"/>
      <family val="2"/>
      <scheme val="minor"/>
    </font>
    <font>
      <sz val="30"/>
      <color theme="0"/>
      <name val="Calibri"/>
      <family val="2"/>
      <scheme val="major"/>
    </font>
    <font>
      <b/>
      <sz val="15"/>
      <color theme="3"/>
      <name val="Calibri"/>
      <family val="2"/>
      <scheme val="major"/>
    </font>
    <font>
      <b/>
      <sz val="11"/>
      <color theme="3"/>
      <name val="Calibri"/>
      <family val="2"/>
      <scheme val="major"/>
    </font>
    <font>
      <sz val="24"/>
      <color theme="0"/>
      <name val="Calibri"/>
      <family val="2"/>
      <scheme val="major"/>
    </font>
    <font>
      <b/>
      <sz val="11"/>
      <color theme="3"/>
      <name val="Calibri"/>
      <family val="2"/>
      <scheme val="minor"/>
    </font>
    <font>
      <sz val="18"/>
      <color theme="1" tint="4.9989318521683403E-2"/>
      <name val="Calibri"/>
      <family val="2"/>
      <scheme val="minor"/>
    </font>
    <font>
      <sz val="12"/>
      <color theme="1" tint="4.9989318521683403E-2"/>
      <name val="Calibri"/>
      <family val="2"/>
      <scheme val="minor"/>
    </font>
    <font>
      <sz val="11"/>
      <color theme="1" tint="4.9989318521683403E-2"/>
      <name val="Calibri"/>
      <family val="2"/>
      <scheme val="minor"/>
    </font>
    <font>
      <sz val="11"/>
      <color theme="1" tint="0.24994659260841701"/>
      <name val="Calibri"/>
      <family val="2"/>
      <scheme val="minor"/>
    </font>
    <font>
      <sz val="14"/>
      <color theme="1" tint="0.499984740745262"/>
      <name val="Calibri"/>
      <family val="2"/>
      <scheme val="minor"/>
    </font>
    <font>
      <b/>
      <sz val="31"/>
      <color theme="9" tint="-0.24994659260841701"/>
      <name val="Calibri"/>
      <family val="2"/>
      <scheme val="major"/>
    </font>
  </fonts>
  <fills count="2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3" tint="0.39994506668294322"/>
        <bgColor indexed="64"/>
      </patternFill>
    </fill>
    <fill>
      <patternFill patternType="solid">
        <fgColor theme="3" tint="0.59996337778862885"/>
        <bgColor indexed="64"/>
      </patternFill>
    </fill>
    <fill>
      <patternFill patternType="solid">
        <fgColor theme="3" tint="0.79998168889431442"/>
        <bgColor indexed="64"/>
      </patternFill>
    </fill>
    <fill>
      <patternFill patternType="solid">
        <fgColor theme="6"/>
        <bgColor indexed="64"/>
      </patternFill>
    </fill>
    <fill>
      <patternFill patternType="solid">
        <fgColor theme="6" tint="0.39994506668294322"/>
        <bgColor indexed="64"/>
      </patternFill>
    </fill>
    <fill>
      <patternFill patternType="solid">
        <fgColor theme="6" tint="0.59996337778862885"/>
        <bgColor indexed="64"/>
      </patternFill>
    </fill>
    <fill>
      <patternFill patternType="solid">
        <fgColor theme="6" tint="0.79998168889431442"/>
        <bgColor indexed="64"/>
      </patternFill>
    </fill>
    <fill>
      <patternFill patternType="solid">
        <fgColor theme="8" tint="0.59996337778862885"/>
        <bgColor indexed="64"/>
      </patternFill>
    </fill>
    <fill>
      <patternFill patternType="solid">
        <fgColor theme="2"/>
        <bgColor indexed="64"/>
      </patternFill>
    </fill>
    <fill>
      <patternFill patternType="solid">
        <fgColor theme="0" tint="-4.9989318521683403E-2"/>
        <bgColor indexed="64"/>
      </patternFill>
    </fill>
    <fill>
      <patternFill patternType="solid">
        <fgColor theme="0" tint="-0.14996795556505021"/>
        <bgColor indexed="64"/>
      </patternFill>
    </fill>
    <fill>
      <patternFill patternType="solid">
        <fgColor theme="0" tint="-0.24994659260841701"/>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39997558519241921"/>
        <bgColor indexed="64"/>
      </patternFill>
    </fill>
    <fill>
      <patternFill patternType="solid">
        <fgColor theme="4" tint="0.39997558519241921"/>
        <bgColor indexed="64"/>
      </patternFill>
    </fill>
  </fills>
  <borders count="12">
    <border>
      <left/>
      <right/>
      <top/>
      <bottom/>
      <diagonal/>
    </border>
    <border>
      <left/>
      <right/>
      <top/>
      <bottom style="thick">
        <color theme="4"/>
      </bottom>
      <diagonal/>
    </border>
    <border>
      <left/>
      <right/>
      <top/>
      <bottom style="thick">
        <color theme="4" tint="0.39994506668294322"/>
      </bottom>
      <diagonal/>
    </border>
    <border>
      <left style="thin">
        <color theme="3" tint="0.59996337778862885"/>
      </left>
      <right style="thin">
        <color theme="3" tint="0.59996337778862885"/>
      </right>
      <top/>
      <bottom/>
      <diagonal/>
    </border>
    <border>
      <left/>
      <right style="thin">
        <color theme="3" tint="0.59996337778862885"/>
      </right>
      <top/>
      <bottom/>
      <diagonal/>
    </border>
    <border>
      <left/>
      <right/>
      <top/>
      <bottom style="medium">
        <color theme="0"/>
      </bottom>
      <diagonal/>
    </border>
    <border>
      <left/>
      <right/>
      <top/>
      <bottom style="thin">
        <color theme="0" tint="-0.24994659260841701"/>
      </bottom>
      <diagonal/>
    </border>
    <border>
      <left/>
      <right/>
      <top style="thin">
        <color theme="0" tint="-0.14996795556505021"/>
      </top>
      <bottom style="thin">
        <color theme="0" tint="-0.14996795556505021"/>
      </bottom>
      <diagonal/>
    </border>
    <border>
      <left style="thin">
        <color indexed="64"/>
      </left>
      <right style="thin">
        <color indexed="64"/>
      </right>
      <top style="thin">
        <color indexed="64"/>
      </top>
      <bottom style="thin">
        <color indexed="64"/>
      </bottom>
      <diagonal/>
    </border>
    <border>
      <left/>
      <right/>
      <top style="thin">
        <color theme="0" tint="-0.14996795556505021"/>
      </top>
      <bottom style="thin">
        <color theme="0" tint="-0.14993743705557422"/>
      </bottom>
      <diagonal/>
    </border>
    <border>
      <left/>
      <right/>
      <top/>
      <bottom style="medium">
        <color theme="1" tint="0.499984740745262"/>
      </bottom>
      <diagonal/>
    </border>
    <border>
      <left/>
      <right/>
      <top style="thick">
        <color theme="4"/>
      </top>
      <bottom style="medium">
        <color theme="1" tint="0.499984740745262"/>
      </bottom>
      <diagonal/>
    </border>
  </borders>
  <cellStyleXfs count="25">
    <xf numFmtId="0" fontId="0" fillId="0" borderId="0">
      <alignment horizontal="left" vertical="center" wrapText="1" indent="1"/>
    </xf>
    <xf numFmtId="0" fontId="5" fillId="3" borderId="1" applyNumberFormat="0" applyProtection="0">
      <alignment horizontal="left" vertical="center"/>
    </xf>
    <xf numFmtId="0" fontId="6" fillId="0" borderId="0" applyNumberFormat="0" applyFill="0" applyAlignment="0" applyProtection="0"/>
    <xf numFmtId="0" fontId="3" fillId="0" borderId="2" applyNumberFormat="0" applyFill="0" applyAlignment="0" applyProtection="0"/>
    <xf numFmtId="0" fontId="4" fillId="0" borderId="0" applyNumberFormat="0" applyFill="0" applyBorder="0" applyAlignment="0" applyProtection="0"/>
    <xf numFmtId="0" fontId="2" fillId="3" borderId="0" applyNumberFormat="0" applyBorder="0" applyAlignment="0" applyProtection="0"/>
    <xf numFmtId="0" fontId="1" fillId="6" borderId="0" applyNumberFormat="0" applyBorder="0" applyAlignment="0" applyProtection="0"/>
    <xf numFmtId="0" fontId="1" fillId="5" borderId="0" applyNumberFormat="0" applyBorder="0" applyAlignment="0" applyProtection="0"/>
    <xf numFmtId="0" fontId="2" fillId="4" borderId="0" applyNumberFormat="0" applyBorder="0" applyAlignment="0" applyProtection="0"/>
    <xf numFmtId="0" fontId="2" fillId="7" borderId="0" applyNumberFormat="0" applyBorder="0" applyAlignment="0" applyProtection="0"/>
    <xf numFmtId="0" fontId="1" fillId="10" borderId="0" applyNumberFormat="0" applyBorder="0" applyAlignment="0" applyProtection="0"/>
    <xf numFmtId="0" fontId="1" fillId="9" borderId="0" applyNumberFormat="0" applyBorder="0" applyAlignment="0" applyProtection="0"/>
    <xf numFmtId="0" fontId="2" fillId="8" borderId="0" applyNumberFormat="0" applyBorder="0" applyAlignment="0" applyProtection="0"/>
    <xf numFmtId="0" fontId="7" fillId="11" borderId="0" applyNumberFormat="0" applyAlignment="0" applyProtection="0"/>
    <xf numFmtId="165" fontId="11" fillId="0" borderId="0">
      <alignment horizontal="left" vertical="center"/>
    </xf>
    <xf numFmtId="165" fontId="12" fillId="0" borderId="0" applyBorder="0">
      <alignment horizontal="left" vertical="center"/>
    </xf>
    <xf numFmtId="166" fontId="12" fillId="0" borderId="5">
      <alignment horizontal="left" vertical="center"/>
    </xf>
    <xf numFmtId="0" fontId="13" fillId="13" borderId="6">
      <alignment horizontal="left" wrapText="1" indent="1"/>
    </xf>
    <xf numFmtId="0" fontId="13" fillId="0" borderId="0">
      <alignment vertical="center" wrapText="1"/>
    </xf>
    <xf numFmtId="0" fontId="13" fillId="13" borderId="6" applyNumberFormat="0" applyProtection="0">
      <alignment horizontal="right" wrapText="1" indent="1"/>
    </xf>
    <xf numFmtId="0" fontId="10" fillId="15" borderId="0" applyNumberFormat="0" applyAlignment="0" applyProtection="0"/>
    <xf numFmtId="0" fontId="10" fillId="14" borderId="0" applyNumberFormat="0" applyAlignment="0" applyProtection="0"/>
    <xf numFmtId="14" fontId="14" fillId="0" borderId="10" applyFill="0">
      <alignment horizontal="center"/>
    </xf>
    <xf numFmtId="0" fontId="14" fillId="0" borderId="0" applyNumberFormat="0" applyFill="0" applyBorder="0" applyAlignment="0" applyProtection="0"/>
    <xf numFmtId="0" fontId="15" fillId="0" borderId="0" applyNumberFormat="0" applyFill="0" applyBorder="0" applyAlignment="0" applyProtection="0"/>
  </cellStyleXfs>
  <cellXfs count="51">
    <xf numFmtId="0" fontId="0" fillId="0" borderId="0" xfId="0">
      <alignment horizontal="left" vertical="center" wrapText="1" indent="1"/>
    </xf>
    <xf numFmtId="14" fontId="0" fillId="0" borderId="0" xfId="0" applyNumberFormat="1">
      <alignment horizontal="left" vertical="center" wrapText="1" indent="1"/>
    </xf>
    <xf numFmtId="16" fontId="0" fillId="0" borderId="0" xfId="0" applyNumberFormat="1">
      <alignment horizontal="left" vertical="center" wrapText="1" indent="1"/>
    </xf>
    <xf numFmtId="164" fontId="0" fillId="0" borderId="0" xfId="0" applyNumberFormat="1">
      <alignment horizontal="left" vertical="center" wrapText="1" indent="1"/>
    </xf>
    <xf numFmtId="0" fontId="0" fillId="2" borderId="0" xfId="0" applyFill="1">
      <alignment horizontal="left" vertical="center" wrapText="1" indent="1"/>
    </xf>
    <xf numFmtId="14" fontId="0" fillId="0" borderId="0" xfId="0" applyNumberFormat="1" applyAlignment="1">
      <alignment horizontal="left" vertical="center" indent="1"/>
    </xf>
    <xf numFmtId="0" fontId="5" fillId="3" borderId="1" xfId="1">
      <alignment horizontal="left" vertical="center"/>
    </xf>
    <xf numFmtId="0" fontId="0" fillId="0" borderId="0" xfId="0" applyAlignment="1">
      <alignment vertical="center"/>
    </xf>
    <xf numFmtId="0" fontId="6" fillId="0" borderId="0" xfId="2" applyAlignment="1">
      <alignment horizontal="right" vertical="center"/>
    </xf>
    <xf numFmtId="14" fontId="7" fillId="11" borderId="0" xfId="13" applyNumberFormat="1" applyAlignment="1">
      <alignment horizontal="center" vertical="center"/>
    </xf>
    <xf numFmtId="0" fontId="0" fillId="0" borderId="0" xfId="3" applyFont="1" applyBorder="1" applyAlignment="1">
      <alignment horizontal="left" vertical="center" indent="1"/>
    </xf>
    <xf numFmtId="0" fontId="0" fillId="0" borderId="3" xfId="0" applyFont="1" applyBorder="1">
      <alignment horizontal="left" vertical="center" wrapText="1" indent="1"/>
    </xf>
    <xf numFmtId="0" fontId="0" fillId="0" borderId="4" xfId="0" applyFont="1" applyBorder="1">
      <alignment horizontal="left" vertical="center" wrapText="1" indent="1"/>
    </xf>
    <xf numFmtId="0" fontId="0" fillId="12" borderId="3" xfId="0" applyFont="1" applyFill="1" applyBorder="1">
      <alignment horizontal="left" vertical="center" wrapText="1" indent="1"/>
    </xf>
    <xf numFmtId="0" fontId="0" fillId="12" borderId="4" xfId="0" applyFont="1" applyFill="1" applyBorder="1">
      <alignment horizontal="left" vertical="center" wrapText="1" indent="1"/>
    </xf>
    <xf numFmtId="165" fontId="11" fillId="16" borderId="0" xfId="14" applyFill="1">
      <alignment horizontal="left" vertical="center"/>
    </xf>
    <xf numFmtId="165" fontId="11" fillId="17" borderId="0" xfId="14" applyFill="1">
      <alignment horizontal="left" vertical="center"/>
    </xf>
    <xf numFmtId="166" fontId="12" fillId="16" borderId="5" xfId="16" applyFill="1" applyBorder="1">
      <alignment horizontal="left" vertical="center"/>
    </xf>
    <xf numFmtId="166" fontId="12" fillId="17" borderId="5" xfId="16" applyFill="1" applyBorder="1">
      <alignment horizontal="left" vertical="center"/>
    </xf>
    <xf numFmtId="0" fontId="0" fillId="0" borderId="0" xfId="0" applyAlignment="1">
      <alignment horizontal="left" vertical="center" wrapText="1" indent="1"/>
    </xf>
    <xf numFmtId="0" fontId="9" fillId="0" borderId="8" xfId="0" applyFont="1" applyBorder="1">
      <alignment horizontal="left" vertical="center" wrapText="1" indent="1"/>
    </xf>
    <xf numFmtId="0" fontId="0" fillId="0" borderId="8" xfId="0" applyBorder="1">
      <alignment horizontal="left" vertical="center" wrapText="1" indent="1"/>
    </xf>
    <xf numFmtId="0" fontId="13" fillId="0" borderId="0" xfId="18">
      <alignment vertical="center" wrapText="1"/>
    </xf>
    <xf numFmtId="0" fontId="13" fillId="0" borderId="0" xfId="18" applyAlignment="1">
      <alignment horizontal="center"/>
    </xf>
    <xf numFmtId="0" fontId="13" fillId="0" borderId="0" xfId="18" applyAlignment="1">
      <alignment horizontal="right" vertical="center" indent="1"/>
    </xf>
    <xf numFmtId="0" fontId="13" fillId="0" borderId="7" xfId="18" applyBorder="1" applyAlignment="1">
      <alignment horizontal="left" vertical="center" indent="1"/>
    </xf>
    <xf numFmtId="0" fontId="13" fillId="16" borderId="7" xfId="18" applyFill="1" applyBorder="1" applyAlignment="1">
      <alignment horizontal="left" vertical="center" indent="1"/>
    </xf>
    <xf numFmtId="0" fontId="13" fillId="13" borderId="6" xfId="19">
      <alignment horizontal="right" wrapText="1" indent="1"/>
    </xf>
    <xf numFmtId="0" fontId="13" fillId="0" borderId="9" xfId="18" applyBorder="1" applyAlignment="1">
      <alignment horizontal="left" vertical="center" indent="1"/>
    </xf>
    <xf numFmtId="0" fontId="13" fillId="16" borderId="9" xfId="18" applyFill="1" applyBorder="1" applyAlignment="1">
      <alignment horizontal="left" vertical="center" indent="1"/>
    </xf>
    <xf numFmtId="0" fontId="13" fillId="22" borderId="7" xfId="18" applyFill="1" applyBorder="1" applyAlignment="1">
      <alignment horizontal="left" vertical="center" indent="1"/>
    </xf>
    <xf numFmtId="0" fontId="13" fillId="21" borderId="7" xfId="18" applyFill="1" applyBorder="1" applyAlignment="1">
      <alignment horizontal="left" vertical="center" indent="1"/>
    </xf>
    <xf numFmtId="0" fontId="13" fillId="20" borderId="7" xfId="18" applyFill="1" applyBorder="1" applyAlignment="1">
      <alignment horizontal="left" vertical="center" indent="1"/>
    </xf>
    <xf numFmtId="0" fontId="13" fillId="2" borderId="7" xfId="18" applyFill="1" applyBorder="1" applyAlignment="1">
      <alignment horizontal="left" vertical="center" indent="1"/>
    </xf>
    <xf numFmtId="0" fontId="13" fillId="19" borderId="7" xfId="18" applyFill="1" applyBorder="1" applyAlignment="1">
      <alignment horizontal="left" vertical="center" indent="1"/>
    </xf>
    <xf numFmtId="0" fontId="13" fillId="19" borderId="0" xfId="18" applyFill="1" applyAlignment="1">
      <alignment horizontal="center"/>
    </xf>
    <xf numFmtId="0" fontId="13" fillId="0" borderId="7" xfId="18" applyFill="1" applyBorder="1" applyAlignment="1">
      <alignment horizontal="left" vertical="center" indent="1"/>
    </xf>
    <xf numFmtId="0" fontId="13" fillId="18" borderId="7" xfId="18" applyFill="1" applyBorder="1" applyAlignment="1">
      <alignment horizontal="left" vertical="center" indent="1"/>
    </xf>
    <xf numFmtId="14" fontId="13" fillId="13" borderId="5" xfId="18" applyNumberFormat="1" applyFill="1" applyBorder="1" applyAlignment="1">
      <alignment horizontal="center" vertical="center"/>
    </xf>
    <xf numFmtId="14" fontId="13" fillId="13" borderId="0" xfId="18" applyNumberFormat="1" applyFill="1" applyAlignment="1">
      <alignment horizontal="center" vertical="center"/>
    </xf>
    <xf numFmtId="0" fontId="10" fillId="14" borderId="0" xfId="21" applyAlignment="1">
      <alignment horizontal="left"/>
    </xf>
    <xf numFmtId="14" fontId="13" fillId="0" borderId="0" xfId="18" applyNumberFormat="1" applyAlignment="1">
      <alignment horizontal="right" vertical="center" indent="1"/>
    </xf>
    <xf numFmtId="0" fontId="14" fillId="0" borderId="0" xfId="23" applyAlignment="1">
      <alignment horizontal="left"/>
    </xf>
    <xf numFmtId="0" fontId="8" fillId="3" borderId="1" xfId="1" applyFont="1" applyAlignment="1">
      <alignment vertical="center"/>
    </xf>
    <xf numFmtId="0" fontId="5" fillId="3" borderId="1" xfId="1" applyAlignment="1">
      <alignment vertical="center"/>
    </xf>
    <xf numFmtId="165" fontId="11" fillId="17" borderId="0" xfId="14" applyFill="1" applyAlignment="1">
      <alignment horizontal="left" vertical="center"/>
    </xf>
    <xf numFmtId="168" fontId="14" fillId="0" borderId="11" xfId="22" applyNumberFormat="1" applyBorder="1" applyAlignment="1">
      <alignment horizontal="center"/>
    </xf>
    <xf numFmtId="0" fontId="0" fillId="23" borderId="4" xfId="0" applyFont="1" applyFill="1" applyBorder="1" applyAlignment="1">
      <alignment horizontal="left" vertical="center" indent="1"/>
    </xf>
    <xf numFmtId="0" fontId="13" fillId="23" borderId="7" xfId="18" applyFill="1" applyBorder="1" applyAlignment="1">
      <alignment horizontal="left" vertical="center" indent="1"/>
    </xf>
    <xf numFmtId="0" fontId="13" fillId="24" borderId="7" xfId="18" applyFill="1" applyBorder="1" applyAlignment="1">
      <alignment horizontal="left" vertical="center" indent="1"/>
    </xf>
    <xf numFmtId="0" fontId="13" fillId="24" borderId="0" xfId="18" applyFill="1">
      <alignment vertical="center" wrapText="1"/>
    </xf>
  </cellXfs>
  <cellStyles count="25">
    <cellStyle name="20% - Accent3" xfId="6" builtinId="38" customBuiltin="1"/>
    <cellStyle name="20% - Accent4" xfId="10" builtinId="42" customBuiltin="1"/>
    <cellStyle name="40% - Accent3" xfId="7" builtinId="39" customBuiltin="1"/>
    <cellStyle name="40% - Accent4" xfId="11" builtinId="43" customBuiltin="1"/>
    <cellStyle name="60% - Accent3" xfId="8" builtinId="40" customBuiltin="1"/>
    <cellStyle name="60% - Accent4" xfId="12" builtinId="44" customBuiltin="1"/>
    <cellStyle name="Accent3" xfId="5" builtinId="37" customBuiltin="1"/>
    <cellStyle name="Accent4" xfId="9" builtinId="41" customBuiltin="1"/>
    <cellStyle name="Date" xfId="22"/>
    <cellStyle name="Day of week" xfId="16"/>
    <cellStyle name="Heading 1" xfId="2" builtinId="16" customBuiltin="1"/>
    <cellStyle name="Heading 1 2" xfId="23"/>
    <cellStyle name="Heading 2" xfId="13" builtinId="17" customBuiltin="1"/>
    <cellStyle name="Heading 2 2" xfId="21"/>
    <cellStyle name="Heading 3" xfId="3" builtinId="18" customBuiltin="1"/>
    <cellStyle name="Heading 3 2" xfId="20"/>
    <cellStyle name="Heading 4" xfId="4" builtinId="19" customBuiltin="1"/>
    <cellStyle name="Heading 4 2" xfId="19"/>
    <cellStyle name="Month" xfId="14"/>
    <cellStyle name="Normal" xfId="0" builtinId="0" customBuiltin="1"/>
    <cellStyle name="Normal 2" xfId="18"/>
    <cellStyle name="Status" xfId="17"/>
    <cellStyle name="Title" xfId="1" builtinId="15" customBuiltin="1"/>
    <cellStyle name="Title 2" xfId="24"/>
    <cellStyle name="Weekday" xfId="15"/>
  </cellStyles>
  <dxfs count="9">
    <dxf>
      <font>
        <color theme="1" tint="4.9989318521683403E-2"/>
      </font>
      <fill>
        <patternFill>
          <bgColor theme="9" tint="0.79998168889431442"/>
        </patternFill>
      </fill>
      <border>
        <vertical/>
        <horizontal/>
      </border>
    </dxf>
    <dxf>
      <font>
        <color theme="1" tint="4.9989318521683403E-2"/>
      </font>
      <fill>
        <patternFill>
          <bgColor theme="9" tint="0.79998168889431442"/>
        </patternFill>
      </fill>
      <border>
        <vertical/>
        <horizontal/>
      </border>
    </dxf>
    <dxf>
      <font>
        <color theme="1" tint="4.9989318521683403E-2"/>
      </font>
      <fill>
        <patternFill>
          <bgColor theme="9" tint="0.79998168889431442"/>
        </patternFill>
      </fill>
      <border>
        <vertical/>
        <horizontal/>
      </border>
    </dxf>
    <dxf>
      <font>
        <color theme="1" tint="4.9989318521683403E-2"/>
      </font>
      <fill>
        <patternFill>
          <bgColor theme="9" tint="0.79998168889431442"/>
        </patternFill>
      </fill>
      <border>
        <vertical/>
        <horizontal/>
      </border>
    </dxf>
    <dxf>
      <font>
        <color theme="1" tint="4.9989318521683403E-2"/>
      </font>
      <fill>
        <patternFill>
          <bgColor theme="9" tint="0.79998168889431442"/>
        </patternFill>
      </fill>
      <border>
        <vertical/>
        <horizontal/>
      </border>
    </dxf>
    <dxf>
      <font>
        <color theme="3"/>
      </font>
      <fill>
        <patternFill>
          <bgColor theme="2"/>
        </patternFill>
      </fill>
    </dxf>
    <dxf>
      <font>
        <color theme="3"/>
      </font>
    </dxf>
    <dxf>
      <font>
        <b val="0"/>
        <i val="0"/>
        <color theme="0"/>
      </font>
      <fill>
        <patternFill patternType="solid">
          <fgColor theme="4"/>
          <bgColor theme="3"/>
        </patternFill>
      </fill>
      <border diagonalUp="0" diagonalDown="0">
        <left/>
        <right/>
        <top/>
        <bottom/>
        <vertical/>
        <horizontal/>
      </border>
    </dxf>
    <dxf>
      <font>
        <color theme="1"/>
      </font>
      <border diagonalUp="0" diagonalDown="0">
        <left/>
        <right/>
        <top/>
        <bottom/>
        <vertical style="thin">
          <color theme="3" tint="0.59996337778862885"/>
        </vertical>
        <horizontal/>
      </border>
    </dxf>
  </dxfs>
  <tableStyles count="1" defaultTableStyle="TableStyleMedium2" defaultPivotStyle="PivotStyleLight8">
    <tableStyle name="Project Timeline" pivot="0" count="4">
      <tableStyleElement type="wholeTable" dxfId="8"/>
      <tableStyleElement type="headerRow" dxfId="7"/>
      <tableStyleElement type="firstRowStripe" dxfId="6"/>
      <tableStyleElement type="secondRowStripe" dxfId="5"/>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tables/table1.xml><?xml version="1.0" encoding="utf-8"?>
<table xmlns="http://schemas.openxmlformats.org/spreadsheetml/2006/main" id="1" name="Activities" displayName="Activities" ref="B3:F12" totalsRowShown="0">
  <autoFilter ref="B3:F12"/>
  <sortState ref="C15:F20">
    <sortCondition ref="D14:D20"/>
  </sortState>
  <tableColumns count="5">
    <tableColumn id="5" name="Id">
      <calculatedColumnFormula>ROW(B4)-calcs!$D$5</calculatedColumnFormula>
    </tableColumn>
    <tableColumn id="1" name="里程碑" dataCellStyle="Normal"/>
    <tableColumn id="2" name="开始">
      <calculatedColumnFormula>D3+10</calculatedColumnFormula>
    </tableColumn>
    <tableColumn id="3" name="结束">
      <calculatedColumnFormula>Activities[[#This Row],[开始]]+2</calculatedColumnFormula>
    </tableColumn>
    <tableColumn id="4" name="具体任务"/>
  </tableColumns>
  <tableStyleInfo name="Project Timeline" showFirstColumn="0" showLastColumn="0" showRowStripes="1" showColumnStripes="0"/>
  <extLst>
    <ext xmlns:x14="http://schemas.microsoft.com/office/spreadsheetml/2009/9/main" uri="{504A1905-F514-4f6f-8877-14C23A59335A}">
      <x14:table altTextSummary="Enter project Activity, Start and End dates, and Notes in this table.  Activities entered in the table will be rendered in the Timeline Chart"/>
    </ext>
  </extLst>
</table>
</file>

<file path=xl/theme/theme1.xml><?xml version="1.0" encoding="utf-8"?>
<a:theme xmlns:a="http://schemas.openxmlformats.org/drawingml/2006/main" name="Office Theme">
  <a:themeElements>
    <a:clrScheme name="Project Timeline">
      <a:dk1>
        <a:sysClr val="windowText" lastClr="000000"/>
      </a:dk1>
      <a:lt1>
        <a:sysClr val="window" lastClr="FFFFFF"/>
      </a:lt1>
      <a:dk2>
        <a:srgbClr val="37464D"/>
      </a:dk2>
      <a:lt2>
        <a:srgbClr val="F0ECEB"/>
      </a:lt2>
      <a:accent1>
        <a:srgbClr val="FE713B"/>
      </a:accent1>
      <a:accent2>
        <a:srgbClr val="0CA8C7"/>
      </a:accent2>
      <a:accent3>
        <a:srgbClr val="9BD174"/>
      </a:accent3>
      <a:accent4>
        <a:srgbClr val="8F6BA2"/>
      </a:accent4>
      <a:accent5>
        <a:srgbClr val="FFED56"/>
      </a:accent5>
      <a:accent6>
        <a:srgbClr val="E95877"/>
      </a:accent6>
      <a:hlink>
        <a:srgbClr val="47C2D9"/>
      </a:hlink>
      <a:folHlink>
        <a:srgbClr val="8F6BA2"/>
      </a:folHlink>
    </a:clrScheme>
    <a:fontScheme name="Project Timeline">
      <a:majorFont>
        <a:latin typeface="Calibri"/>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pageSetUpPr autoPageBreaks="0" fitToPage="1"/>
  </sheetPr>
  <dimension ref="A1:BT27"/>
  <sheetViews>
    <sheetView showGridLines="0" tabSelected="1" zoomScaleNormal="100" workbookViewId="0">
      <selection activeCell="AO12" sqref="AO12"/>
    </sheetView>
  </sheetViews>
  <sheetFormatPr defaultRowHeight="30" customHeight="1" x14ac:dyDescent="0.25"/>
  <cols>
    <col min="1" max="1" width="17.7109375" style="24" customWidth="1"/>
    <col min="2" max="16" width="3" style="23" customWidth="1"/>
    <col min="17" max="262" width="3" style="22" customWidth="1"/>
    <col min="263" max="400" width="3.85546875" style="22" customWidth="1"/>
    <col min="401" max="16384" width="9.140625" style="22"/>
  </cols>
  <sheetData>
    <row r="1" spans="1:72" s="43" customFormat="1" ht="48.75" customHeight="1" thickBot="1" x14ac:dyDescent="0.3">
      <c r="A1" s="43" t="s">
        <v>52</v>
      </c>
    </row>
    <row r="2" spans="1:72" ht="24.75" customHeight="1" thickTop="1" thickBot="1" x14ac:dyDescent="0.35">
      <c r="A2" s="42" t="s">
        <v>53</v>
      </c>
      <c r="B2" s="46"/>
      <c r="C2" s="46"/>
      <c r="D2" s="46"/>
    </row>
    <row r="3" spans="1:72" ht="12.75" customHeight="1" x14ac:dyDescent="0.25">
      <c r="A3" s="41"/>
    </row>
    <row r="4" spans="1:72" ht="24.75" customHeight="1" x14ac:dyDescent="0.35">
      <c r="A4" s="39"/>
      <c r="B4" s="40" t="s">
        <v>54</v>
      </c>
      <c r="C4" s="40"/>
      <c r="D4" s="40"/>
      <c r="E4" s="40"/>
      <c r="F4" s="40"/>
      <c r="G4" s="40"/>
      <c r="H4" s="40"/>
      <c r="I4" s="40" t="s">
        <v>57</v>
      </c>
      <c r="J4" s="40"/>
      <c r="K4" s="40"/>
      <c r="L4" s="40"/>
      <c r="M4" s="40"/>
      <c r="N4" s="40"/>
      <c r="O4" s="40"/>
      <c r="P4" s="40" t="s">
        <v>58</v>
      </c>
      <c r="Q4" s="40"/>
      <c r="R4" s="40"/>
      <c r="S4" s="40"/>
      <c r="T4" s="40"/>
      <c r="U4" s="40"/>
      <c r="V4" s="40"/>
      <c r="W4" s="40" t="s">
        <v>59</v>
      </c>
      <c r="X4" s="40"/>
      <c r="Y4" s="40"/>
      <c r="Z4" s="40"/>
      <c r="AA4" s="40"/>
      <c r="AB4" s="40"/>
      <c r="AC4" s="40"/>
      <c r="AD4" s="40" t="s">
        <v>63</v>
      </c>
      <c r="AE4" s="40"/>
      <c r="AF4" s="40"/>
      <c r="AG4" s="40"/>
      <c r="AH4" s="40"/>
      <c r="AI4" s="40"/>
      <c r="AJ4" s="40"/>
      <c r="AK4" s="40" t="s">
        <v>64</v>
      </c>
      <c r="AL4" s="40"/>
      <c r="AM4" s="40"/>
      <c r="AN4" s="40"/>
      <c r="AO4" s="40"/>
      <c r="AP4" s="40"/>
      <c r="AQ4" s="40"/>
      <c r="AR4" s="40" t="s">
        <v>65</v>
      </c>
      <c r="AS4" s="40"/>
      <c r="AT4" s="40"/>
      <c r="AU4" s="40"/>
      <c r="AV4" s="40"/>
      <c r="AW4" s="40"/>
      <c r="AX4" s="40"/>
      <c r="AY4" s="40" t="s">
        <v>66</v>
      </c>
      <c r="AZ4" s="40"/>
      <c r="BA4" s="40"/>
      <c r="BB4" s="40"/>
      <c r="BC4" s="40"/>
      <c r="BD4" s="40"/>
      <c r="BE4" s="40"/>
      <c r="BF4" s="40" t="s">
        <v>67</v>
      </c>
      <c r="BG4" s="40"/>
      <c r="BH4" s="40"/>
      <c r="BI4" s="40"/>
      <c r="BJ4" s="40"/>
      <c r="BK4" s="40"/>
      <c r="BL4" s="40"/>
      <c r="BM4" s="40" t="s">
        <v>68</v>
      </c>
      <c r="BN4" s="40"/>
      <c r="BO4" s="40"/>
      <c r="BP4" s="40"/>
      <c r="BQ4" s="40"/>
      <c r="BR4" s="40"/>
      <c r="BS4" s="40"/>
    </row>
    <row r="5" spans="1:72" ht="18.75" customHeight="1" x14ac:dyDescent="0.25">
      <c r="A5" s="39"/>
      <c r="B5" s="15"/>
      <c r="C5" s="15" t="s">
        <v>61</v>
      </c>
      <c r="D5" s="15"/>
      <c r="E5" s="15" t="str">
        <f>IF(TEXT(E6,"mmm")=TEXT(D6,"mmm"),"",LOWER(TEXT(E6,"mmm")))</f>
        <v/>
      </c>
      <c r="F5" s="15" t="str">
        <f>IF(TEXT(F6,"mmm")=TEXT(E6,"mmm"),"",LOWER(TEXT(F6,"mmm")))</f>
        <v/>
      </c>
      <c r="G5" s="15" t="str">
        <f>IF(TEXT(G6,"mmm")=TEXT(F6,"mmm"),"",LOWER(TEXT(G6,"mmm")))</f>
        <v/>
      </c>
      <c r="H5" s="15" t="str">
        <f>IF(TEXT(H6,"mmm")=TEXT(G6,"mmm"),"",LOWER(TEXT(H6,"mmm")))</f>
        <v/>
      </c>
      <c r="I5" s="45" t="s">
        <v>61</v>
      </c>
      <c r="J5" s="16"/>
      <c r="K5" s="16" t="str">
        <f>IF(TEXT(K6,"mmm")=TEXT(J6,"mmm"),"",LOWER(TEXT(K6,"mmm")))</f>
        <v/>
      </c>
      <c r="L5" s="16" t="str">
        <f>IF(TEXT(L6,"mmm")=TEXT(K6,"mmm"),"",LOWER(TEXT(L6,"mmm")))</f>
        <v/>
      </c>
      <c r="M5" s="16" t="str">
        <f>IF(TEXT(M6,"mmm")=TEXT(L6,"mmm"),"",LOWER(TEXT(M6,"mmm")))</f>
        <v/>
      </c>
      <c r="N5" s="16" t="str">
        <f>IF(TEXT(N6,"mmm")=TEXT(M6,"mmm"),"",LOWER(TEXT(N6,"mmm")))</f>
        <v/>
      </c>
      <c r="O5" s="16" t="str">
        <f>IF(TEXT(O6,"mmm")=TEXT(N6,"mmm"),"",LOWER(TEXT(O6,"mmm")))</f>
        <v/>
      </c>
      <c r="P5" s="15" t="s">
        <v>61</v>
      </c>
      <c r="Q5" s="15"/>
      <c r="R5" s="15" t="str">
        <f>IF(TEXT(R6,"mmm")=TEXT(Q6,"mmm"),"",LOWER(TEXT(R6,"mmm")))</f>
        <v/>
      </c>
      <c r="S5" s="15" t="str">
        <f>IF(TEXT(S6,"mmm")=TEXT(R6,"mmm"),"",LOWER(TEXT(S6,"mmm")))</f>
        <v/>
      </c>
      <c r="T5" s="15" t="str">
        <f>IF(TEXT(T6,"mmm")=TEXT(S6,"mmm"),"",LOWER(TEXT(T6,"mmm")))</f>
        <v/>
      </c>
      <c r="U5" s="15" t="str">
        <f>IF(TEXT(U6,"mmm")=TEXT(T6,"mmm"),"",LOWER(TEXT(U6,"mmm")))</f>
        <v/>
      </c>
      <c r="V5" s="15" t="str">
        <f>IF(TEXT(V6,"mmm")=TEXT(U6,"mmm"),"",LOWER(TEXT(V6,"mmm")))</f>
        <v/>
      </c>
      <c r="W5" s="16" t="s">
        <v>61</v>
      </c>
      <c r="X5" s="16"/>
      <c r="Y5" s="16" t="str">
        <f>IF(TEXT(Y6,"mmm")=TEXT(X6,"mmm"),"",LOWER(TEXT(Y6,"mmm")))</f>
        <v/>
      </c>
      <c r="Z5" s="16" t="str">
        <f>IF(TEXT(Z6,"mmm")=TEXT(Y6,"mmm"),"",LOWER(TEXT(Z6,"mmm")))</f>
        <v/>
      </c>
      <c r="AA5" s="16" t="str">
        <f>IF(TEXT(AA6,"mmm")=TEXT(Z6,"mmm"),"",LOWER(TEXT(AA6,"mmm")))</f>
        <v/>
      </c>
      <c r="AB5" s="16" t="str">
        <f>IF(TEXT(AB6,"mmm")=TEXT(AA6,"mmm"),"",LOWER(TEXT(AB6,"mmm")))</f>
        <v/>
      </c>
      <c r="AC5" s="16" t="str">
        <f>IF(TEXT(AC6,"mmm")=TEXT(AB6,"mmm"),"",LOWER(TEXT(AC6,"mmm")))</f>
        <v/>
      </c>
      <c r="AD5" s="15" t="s">
        <v>61</v>
      </c>
      <c r="AE5" s="15"/>
      <c r="AF5" s="15" t="str">
        <f>IF(TEXT(AF6,"mmm")=TEXT(AE6,"mmm"),"",LOWER(TEXT(AF6,"mmm")))</f>
        <v/>
      </c>
      <c r="AG5" s="15"/>
      <c r="AH5" s="15" t="s">
        <v>62</v>
      </c>
      <c r="AI5" s="15"/>
      <c r="AJ5" s="15"/>
      <c r="AK5" s="16" t="s">
        <v>62</v>
      </c>
      <c r="AL5" s="16"/>
      <c r="AM5" s="16" t="str">
        <f>IF(TEXT(AM6,"mmm")=TEXT(AL6,"mmm"),"",LOWER(TEXT(AM6,"mmm")))</f>
        <v/>
      </c>
      <c r="AN5" s="16" t="str">
        <f>IF(TEXT(AN6,"mmm")=TEXT(AM6,"mmm"),"",LOWER(TEXT(AN6,"mmm")))</f>
        <v/>
      </c>
      <c r="AO5" s="16" t="str">
        <f>IF(TEXT(AO6,"mmm")=TEXT(AN6,"mmm"),"",LOWER(TEXT(AO6,"mmm")))</f>
        <v/>
      </c>
      <c r="AP5" s="16" t="str">
        <f>IF(TEXT(AP6,"mmm")=TEXT(AO6,"mmm"),"",LOWER(TEXT(AP6,"mmm")))</f>
        <v/>
      </c>
      <c r="AQ5" s="16" t="str">
        <f>IF(TEXT(AQ6,"mmm")=TEXT(AP6,"mmm"),"",LOWER(TEXT(AQ6,"mmm")))</f>
        <v/>
      </c>
      <c r="AR5" s="15" t="s">
        <v>62</v>
      </c>
      <c r="AS5" s="15"/>
      <c r="AT5" s="15" t="str">
        <f>IF(TEXT(AT6,"mmm")=TEXT(AS6,"mmm"),"",LOWER(TEXT(AT6,"mmm")))</f>
        <v/>
      </c>
      <c r="AU5" s="15" t="str">
        <f>IF(TEXT(AU6,"mmm")=TEXT(AT6,"mmm"),"",LOWER(TEXT(AU6,"mmm")))</f>
        <v/>
      </c>
      <c r="AV5" s="15" t="str">
        <f>IF(TEXT(AV6,"mmm")=TEXT(AU6,"mmm"),"",LOWER(TEXT(AV6,"mmm")))</f>
        <v/>
      </c>
      <c r="AW5" s="15" t="str">
        <f>IF(TEXT(AW6,"mmm")=TEXT(AV6,"mmm"),"",LOWER(TEXT(AW6,"mmm")))</f>
        <v/>
      </c>
      <c r="AX5" s="15" t="str">
        <f>IF(TEXT(AX6,"mmm")=TEXT(AW6,"mmm"),"",LOWER(TEXT(AX6,"mmm")))</f>
        <v/>
      </c>
      <c r="AY5" s="16" t="s">
        <v>62</v>
      </c>
      <c r="AZ5" s="16"/>
      <c r="BA5" s="16" t="str">
        <f>IF(TEXT(BA6,"mmm")=TEXT(AZ6,"mmm"),"",LOWER(TEXT(BA6,"mmm")))</f>
        <v/>
      </c>
      <c r="BB5" s="16" t="str">
        <f>IF(TEXT(BB6,"mmm")=TEXT(BA6,"mmm"),"",LOWER(TEXT(BB6,"mmm")))</f>
        <v/>
      </c>
      <c r="BC5" s="16" t="str">
        <f>IF(TEXT(BC6,"mmm")=TEXT(BB6,"mmm"),"",LOWER(TEXT(BC6,"mmm")))</f>
        <v/>
      </c>
      <c r="BD5" s="16" t="str">
        <f>IF(TEXT(BD6,"mmm")=TEXT(BC6,"mmm"),"",LOWER(TEXT(BD6,"mmm")))</f>
        <v/>
      </c>
      <c r="BE5" s="16" t="str">
        <f>IF(TEXT(BE6,"mmm")=TEXT(BD6,"mmm"),"",LOWER(TEXT(BE6,"mmm")))</f>
        <v/>
      </c>
      <c r="BF5" s="15" t="s">
        <v>62</v>
      </c>
      <c r="BG5" s="15"/>
      <c r="BH5" s="15" t="str">
        <f>IF(TEXT(BH6,"mmm")=TEXT(BG6,"mmm"),"",LOWER(TEXT(BH6,"mmm")))</f>
        <v/>
      </c>
      <c r="BI5" s="15" t="str">
        <f>IF(TEXT(BI6,"mmm")=TEXT(BH6,"mmm"),"",LOWER(TEXT(BI6,"mmm")))</f>
        <v/>
      </c>
      <c r="BJ5" s="15" t="str">
        <f>IF(TEXT(BJ6,"mmm")=TEXT(BI6,"mmm"),"",LOWER(TEXT(BJ6,"mmm")))</f>
        <v/>
      </c>
      <c r="BK5" s="15" t="str">
        <f>IF(TEXT(BK6,"mmm")=TEXT(BJ6,"mmm"),"",LOWER(TEXT(BK6,"mmm")))</f>
        <v/>
      </c>
      <c r="BL5" s="15" t="str">
        <f>IF(TEXT(BL6,"mmm")=TEXT(BK6,"mmm"),"",LOWER(TEXT(BL6,"mmm")))</f>
        <v/>
      </c>
      <c r="BM5" s="16" t="s">
        <v>69</v>
      </c>
      <c r="BN5" s="16"/>
      <c r="BO5" s="16" t="str">
        <f>IF(TEXT(BO6,"mmm")=TEXT(BN6,"mmm"),"",LOWER(TEXT(BO6,"mmm")))</f>
        <v/>
      </c>
      <c r="BP5" s="16" t="str">
        <f>IF(TEXT(BP6,"mmm")=TEXT(BO6,"mmm"),"",LOWER(TEXT(BP6,"mmm")))</f>
        <v/>
      </c>
      <c r="BQ5" s="16" t="str">
        <f>IF(TEXT(BQ6,"mmm")=TEXT(BP6,"mmm"),"",LOWER(TEXT(BQ6,"mmm")))</f>
        <v/>
      </c>
      <c r="BR5" s="16" t="str">
        <f>IF(TEXT(BR6,"mmm")=TEXT(BQ6,"mmm"),"",LOWER(TEXT(BR6,"mmm")))</f>
        <v/>
      </c>
      <c r="BS5" s="16" t="str">
        <f>IF(TEXT(BS6,"mmm")=TEXT(BR6,"mmm"),"",LOWER(TEXT(BS6,"mmm")))</f>
        <v/>
      </c>
    </row>
    <row r="6" spans="1:72" ht="18" customHeight="1" thickBot="1" x14ac:dyDescent="0.3">
      <c r="A6" s="38" t="s">
        <v>55</v>
      </c>
      <c r="B6" s="17">
        <v>43434</v>
      </c>
      <c r="C6" s="17">
        <f>B6+1</f>
        <v>43435</v>
      </c>
      <c r="D6" s="17">
        <f>C6+1</f>
        <v>43436</v>
      </c>
      <c r="E6" s="17">
        <f>D6+1</f>
        <v>43437</v>
      </c>
      <c r="F6" s="17">
        <f>E6+1</f>
        <v>43438</v>
      </c>
      <c r="G6" s="17">
        <f>F6+1</f>
        <v>43439</v>
      </c>
      <c r="H6" s="17">
        <f>G6+1</f>
        <v>43440</v>
      </c>
      <c r="I6" s="18">
        <f>H6+1</f>
        <v>43441</v>
      </c>
      <c r="J6" s="18">
        <f>I6+1</f>
        <v>43442</v>
      </c>
      <c r="K6" s="18">
        <f>J6+1</f>
        <v>43443</v>
      </c>
      <c r="L6" s="18">
        <f>K6+1</f>
        <v>43444</v>
      </c>
      <c r="M6" s="18">
        <f>L6+1</f>
        <v>43445</v>
      </c>
      <c r="N6" s="18">
        <f>M6+1</f>
        <v>43446</v>
      </c>
      <c r="O6" s="18">
        <f>N6+1</f>
        <v>43447</v>
      </c>
      <c r="P6" s="17">
        <f>O6+1</f>
        <v>43448</v>
      </c>
      <c r="Q6" s="17">
        <f>P6+1</f>
        <v>43449</v>
      </c>
      <c r="R6" s="17">
        <f>Q6+1</f>
        <v>43450</v>
      </c>
      <c r="S6" s="17">
        <f>R6+1</f>
        <v>43451</v>
      </c>
      <c r="T6" s="17">
        <f>S6+1</f>
        <v>43452</v>
      </c>
      <c r="U6" s="17">
        <f>T6+1</f>
        <v>43453</v>
      </c>
      <c r="V6" s="17">
        <f>U6+1</f>
        <v>43454</v>
      </c>
      <c r="W6" s="18">
        <f>V6+1</f>
        <v>43455</v>
      </c>
      <c r="X6" s="18">
        <f>W6+1</f>
        <v>43456</v>
      </c>
      <c r="Y6" s="18">
        <f>X6+1</f>
        <v>43457</v>
      </c>
      <c r="Z6" s="18">
        <f>Y6+1</f>
        <v>43458</v>
      </c>
      <c r="AA6" s="18">
        <f>Z6+1</f>
        <v>43459</v>
      </c>
      <c r="AB6" s="18">
        <f>AA6+1</f>
        <v>43460</v>
      </c>
      <c r="AC6" s="18">
        <f>AB6+1</f>
        <v>43461</v>
      </c>
      <c r="AD6" s="17">
        <f>AC6+1</f>
        <v>43462</v>
      </c>
      <c r="AE6" s="17">
        <f>AD6+1</f>
        <v>43463</v>
      </c>
      <c r="AF6" s="17">
        <f>AE6+1</f>
        <v>43464</v>
      </c>
      <c r="AG6" s="17">
        <f>AF6+1</f>
        <v>43465</v>
      </c>
      <c r="AH6" s="17">
        <f>AG6+1</f>
        <v>43466</v>
      </c>
      <c r="AI6" s="17">
        <f>AH6+1</f>
        <v>43467</v>
      </c>
      <c r="AJ6" s="17">
        <f>AI6+1</f>
        <v>43468</v>
      </c>
      <c r="AK6" s="18">
        <f>AJ6+1</f>
        <v>43469</v>
      </c>
      <c r="AL6" s="18">
        <f>AK6+1</f>
        <v>43470</v>
      </c>
      <c r="AM6" s="18">
        <f>AL6+1</f>
        <v>43471</v>
      </c>
      <c r="AN6" s="18">
        <f>AM6+1</f>
        <v>43472</v>
      </c>
      <c r="AO6" s="18">
        <f>AN6+1</f>
        <v>43473</v>
      </c>
      <c r="AP6" s="18">
        <f>AO6+1</f>
        <v>43474</v>
      </c>
      <c r="AQ6" s="18">
        <f>AP6+1</f>
        <v>43475</v>
      </c>
      <c r="AR6" s="17">
        <f>AQ6+1</f>
        <v>43476</v>
      </c>
      <c r="AS6" s="17">
        <f>AR6+1</f>
        <v>43477</v>
      </c>
      <c r="AT6" s="17">
        <f>AS6+1</f>
        <v>43478</v>
      </c>
      <c r="AU6" s="17">
        <f>AT6+1</f>
        <v>43479</v>
      </c>
      <c r="AV6" s="17">
        <f>AU6+1</f>
        <v>43480</v>
      </c>
      <c r="AW6" s="17">
        <f>AV6+1</f>
        <v>43481</v>
      </c>
      <c r="AX6" s="17">
        <f>AW6+1</f>
        <v>43482</v>
      </c>
      <c r="AY6" s="18">
        <f>AX6+1</f>
        <v>43483</v>
      </c>
      <c r="AZ6" s="18">
        <f>AY6+1</f>
        <v>43484</v>
      </c>
      <c r="BA6" s="18">
        <f>AZ6+1</f>
        <v>43485</v>
      </c>
      <c r="BB6" s="18">
        <f>BA6+1</f>
        <v>43486</v>
      </c>
      <c r="BC6" s="18">
        <f>BB6+1</f>
        <v>43487</v>
      </c>
      <c r="BD6" s="18">
        <f>BC6+1</f>
        <v>43488</v>
      </c>
      <c r="BE6" s="18">
        <f>BD6+1</f>
        <v>43489</v>
      </c>
      <c r="BF6" s="17">
        <f>BE6+1</f>
        <v>43490</v>
      </c>
      <c r="BG6" s="17">
        <f>BF6+1</f>
        <v>43491</v>
      </c>
      <c r="BH6" s="17">
        <f>BG6+1</f>
        <v>43492</v>
      </c>
      <c r="BI6" s="17">
        <f>BH6+1</f>
        <v>43493</v>
      </c>
      <c r="BJ6" s="17">
        <f>BI6+1</f>
        <v>43494</v>
      </c>
      <c r="BK6" s="17">
        <f>BJ6+1</f>
        <v>43495</v>
      </c>
      <c r="BL6" s="17">
        <f>BK6+1</f>
        <v>43496</v>
      </c>
      <c r="BM6" s="18">
        <f>BL6+1</f>
        <v>43497</v>
      </c>
      <c r="BN6" s="18">
        <f>BM6+1</f>
        <v>43498</v>
      </c>
      <c r="BO6" s="18">
        <f>BN6+1</f>
        <v>43499</v>
      </c>
      <c r="BP6" s="18">
        <f>BO6+1</f>
        <v>43500</v>
      </c>
      <c r="BQ6" s="18">
        <f>BP6+1</f>
        <v>43501</v>
      </c>
      <c r="BR6" s="18">
        <f>BQ6+1</f>
        <v>43502</v>
      </c>
      <c r="BS6" s="18">
        <f>BR6+1</f>
        <v>43503</v>
      </c>
    </row>
    <row r="7" spans="1:72" ht="30" customHeight="1" x14ac:dyDescent="0.25">
      <c r="A7" s="14" t="s">
        <v>56</v>
      </c>
      <c r="B7" s="37" t="s">
        <v>14</v>
      </c>
      <c r="C7" s="37"/>
      <c r="D7" s="37"/>
      <c r="E7" s="37"/>
      <c r="F7" s="37"/>
      <c r="G7" s="37"/>
      <c r="H7" s="37"/>
      <c r="I7" s="37"/>
      <c r="J7" s="37"/>
      <c r="K7" s="37"/>
      <c r="L7" s="37"/>
      <c r="M7" s="37"/>
      <c r="N7" s="37"/>
      <c r="O7" s="37"/>
      <c r="P7" s="37"/>
      <c r="Q7" s="37"/>
      <c r="R7" s="37"/>
      <c r="S7" s="37"/>
      <c r="T7" s="37"/>
      <c r="U7" s="37"/>
      <c r="V7" s="37"/>
      <c r="W7" s="36"/>
      <c r="X7" s="26"/>
      <c r="Y7" s="36"/>
      <c r="Z7" s="26"/>
      <c r="AA7" s="36"/>
      <c r="AB7" s="26"/>
      <c r="AC7" s="25"/>
      <c r="AD7" s="26"/>
      <c r="AE7" s="36"/>
      <c r="AF7" s="26"/>
      <c r="AG7" s="36"/>
      <c r="AH7" s="26"/>
      <c r="AI7" s="36"/>
      <c r="AJ7" s="26"/>
      <c r="AK7" s="36"/>
      <c r="AL7" s="26"/>
      <c r="AM7" s="36"/>
      <c r="AN7" s="26"/>
      <c r="AO7" s="36"/>
      <c r="AP7" s="26"/>
      <c r="AQ7" s="25"/>
      <c r="AR7" s="26"/>
      <c r="AS7" s="36"/>
      <c r="AT7" s="26"/>
      <c r="AU7" s="36"/>
      <c r="AV7" s="26"/>
      <c r="AW7" s="36"/>
      <c r="AX7" s="26"/>
      <c r="AY7" s="36"/>
      <c r="AZ7" s="26"/>
      <c r="BA7" s="36"/>
      <c r="BB7" s="26"/>
      <c r="BC7" s="36"/>
      <c r="BD7" s="26"/>
      <c r="BE7" s="25"/>
      <c r="BF7" s="26"/>
      <c r="BG7" s="36"/>
      <c r="BH7" s="26"/>
      <c r="BI7" s="36"/>
      <c r="BJ7" s="26"/>
      <c r="BK7" s="36"/>
      <c r="BL7" s="26"/>
      <c r="BM7" s="36"/>
      <c r="BN7" s="26"/>
      <c r="BO7" s="36"/>
      <c r="BP7" s="26"/>
      <c r="BQ7" s="36"/>
      <c r="BR7" s="26"/>
      <c r="BS7" s="25"/>
    </row>
    <row r="8" spans="1:72" ht="30" customHeight="1" x14ac:dyDescent="0.25">
      <c r="A8" s="12" t="s">
        <v>56</v>
      </c>
      <c r="B8" s="26"/>
      <c r="C8" s="25"/>
      <c r="D8" s="34" t="s">
        <v>50</v>
      </c>
      <c r="E8" s="34"/>
      <c r="F8" s="34"/>
      <c r="G8" s="35"/>
      <c r="H8" s="26"/>
      <c r="I8" s="33"/>
      <c r="J8" s="26"/>
      <c r="K8" s="25"/>
      <c r="L8" s="26"/>
      <c r="M8" s="33"/>
      <c r="N8" s="26"/>
      <c r="O8" s="25"/>
      <c r="P8" s="26"/>
      <c r="Q8" s="25"/>
      <c r="R8" s="26"/>
      <c r="S8" s="25"/>
      <c r="T8" s="26"/>
      <c r="U8" s="25"/>
      <c r="V8" s="26"/>
      <c r="W8" s="25"/>
      <c r="X8" s="26"/>
      <c r="Y8" s="25"/>
      <c r="Z8" s="26"/>
      <c r="AA8" s="25"/>
      <c r="AB8" s="26"/>
      <c r="AC8" s="25"/>
      <c r="AD8" s="26"/>
      <c r="AE8" s="25"/>
      <c r="AF8" s="26"/>
      <c r="AG8" s="25"/>
      <c r="AH8" s="26"/>
      <c r="AI8" s="25"/>
      <c r="AJ8" s="26"/>
      <c r="AK8" s="25"/>
      <c r="AL8" s="26"/>
      <c r="AM8" s="25"/>
      <c r="AN8" s="26"/>
      <c r="AO8" s="25"/>
      <c r="AP8" s="26"/>
      <c r="AQ8" s="25"/>
      <c r="AR8" s="26"/>
      <c r="AS8" s="25"/>
      <c r="AT8" s="26"/>
      <c r="AU8" s="25"/>
      <c r="AV8" s="26"/>
      <c r="AW8" s="25"/>
      <c r="AX8" s="26"/>
      <c r="AY8" s="25"/>
      <c r="AZ8" s="26"/>
      <c r="BA8" s="25"/>
      <c r="BB8" s="26"/>
      <c r="BC8" s="25"/>
      <c r="BD8" s="26"/>
      <c r="BE8" s="25"/>
      <c r="BF8" s="26"/>
      <c r="BG8" s="25"/>
      <c r="BH8" s="26"/>
      <c r="BI8" s="25"/>
      <c r="BJ8" s="26"/>
      <c r="BK8" s="25"/>
      <c r="BL8" s="26"/>
      <c r="BM8" s="25"/>
      <c r="BN8" s="26"/>
      <c r="BO8" s="25"/>
      <c r="BP8" s="26"/>
      <c r="BQ8" s="25"/>
      <c r="BR8" s="26"/>
      <c r="BS8" s="25"/>
    </row>
    <row r="9" spans="1:72" ht="30" customHeight="1" x14ac:dyDescent="0.25">
      <c r="A9" s="13" t="s">
        <v>60</v>
      </c>
      <c r="B9" s="26"/>
      <c r="C9" s="25"/>
      <c r="D9" s="26"/>
      <c r="E9" s="25"/>
      <c r="F9" s="26"/>
      <c r="G9" s="32" t="s">
        <v>36</v>
      </c>
      <c r="H9" s="32"/>
      <c r="I9" s="32"/>
      <c r="J9" s="32"/>
      <c r="K9" s="32"/>
      <c r="L9" s="32"/>
      <c r="M9" s="32"/>
      <c r="N9" s="32"/>
      <c r="O9" s="32"/>
      <c r="P9" s="32"/>
      <c r="Q9" s="32"/>
      <c r="R9" s="26"/>
      <c r="S9" s="25"/>
      <c r="T9" s="26"/>
      <c r="U9" s="25"/>
      <c r="V9" s="26"/>
      <c r="W9" s="25"/>
      <c r="X9" s="26"/>
      <c r="Y9" s="25"/>
      <c r="Z9" s="26"/>
      <c r="AA9" s="25"/>
      <c r="AB9" s="26"/>
      <c r="AC9" s="25"/>
      <c r="AD9" s="26"/>
      <c r="AE9" s="25"/>
      <c r="AF9" s="26"/>
      <c r="AG9" s="25"/>
      <c r="AH9" s="26"/>
      <c r="AI9" s="25"/>
      <c r="AJ9" s="26"/>
      <c r="AK9" s="25"/>
      <c r="AL9" s="26"/>
      <c r="AM9" s="25"/>
      <c r="AN9" s="26"/>
      <c r="AO9" s="25"/>
      <c r="AP9" s="26"/>
      <c r="AQ9" s="25"/>
      <c r="AR9" s="26"/>
      <c r="AS9" s="25"/>
      <c r="AT9" s="26"/>
      <c r="AU9" s="25"/>
      <c r="AV9" s="26"/>
      <c r="AW9" s="25"/>
      <c r="AX9" s="26"/>
      <c r="AY9" s="25"/>
      <c r="AZ9" s="26"/>
      <c r="BA9" s="25"/>
      <c r="BB9" s="26"/>
      <c r="BC9" s="25"/>
      <c r="BD9" s="26"/>
      <c r="BE9" s="25"/>
      <c r="BF9" s="26"/>
      <c r="BG9" s="25"/>
      <c r="BH9" s="26"/>
      <c r="BI9" s="25"/>
      <c r="BJ9" s="26"/>
      <c r="BK9" s="25"/>
      <c r="BL9" s="26"/>
      <c r="BM9" s="25"/>
      <c r="BN9" s="26"/>
      <c r="BO9" s="25"/>
      <c r="BP9" s="26"/>
      <c r="BQ9" s="25"/>
      <c r="BR9" s="26"/>
      <c r="BS9" s="25"/>
    </row>
    <row r="10" spans="1:72" ht="30" customHeight="1" x14ac:dyDescent="0.25">
      <c r="A10" s="11" t="s">
        <v>60</v>
      </c>
      <c r="B10" s="26"/>
      <c r="C10" s="25"/>
      <c r="D10" s="26"/>
      <c r="E10" s="25"/>
      <c r="F10" s="26"/>
      <c r="G10" s="25"/>
      <c r="H10" s="26"/>
      <c r="I10" s="25"/>
      <c r="J10" s="26"/>
      <c r="K10" s="25"/>
      <c r="L10" s="26"/>
      <c r="M10" s="25"/>
      <c r="N10" s="26"/>
      <c r="O10" s="25"/>
      <c r="P10" s="26"/>
      <c r="Q10" s="25"/>
      <c r="R10" s="31" t="s">
        <v>37</v>
      </c>
      <c r="S10" s="31"/>
      <c r="T10" s="31"/>
      <c r="U10" s="31"/>
      <c r="V10" s="31"/>
      <c r="W10" s="31"/>
      <c r="X10" s="31"/>
      <c r="Y10" s="31"/>
      <c r="Z10" s="31"/>
      <c r="AA10" s="31"/>
      <c r="AB10" s="31"/>
      <c r="AC10" s="31"/>
      <c r="AD10" s="31"/>
      <c r="AE10" s="31"/>
      <c r="AF10" s="31"/>
      <c r="AG10" s="31"/>
      <c r="AH10" s="31"/>
      <c r="AI10" s="31"/>
      <c r="AJ10" s="31"/>
      <c r="AK10" s="31"/>
      <c r="AL10" s="31"/>
      <c r="AM10" s="25"/>
      <c r="AN10" s="26"/>
      <c r="AO10" s="25"/>
      <c r="AP10" s="26"/>
      <c r="AQ10" s="25"/>
      <c r="AR10" s="26"/>
      <c r="AS10" s="25"/>
      <c r="AT10" s="26"/>
      <c r="AU10" s="25"/>
      <c r="AV10" s="26"/>
      <c r="AW10" s="25"/>
      <c r="AX10" s="26"/>
      <c r="AY10" s="25"/>
      <c r="AZ10" s="26"/>
      <c r="BA10" s="25"/>
      <c r="BB10" s="26"/>
      <c r="BC10" s="25"/>
      <c r="BD10" s="26"/>
      <c r="BE10" s="25"/>
      <c r="BF10" s="26"/>
      <c r="BG10" s="25"/>
      <c r="BH10" s="26"/>
      <c r="BI10" s="25"/>
      <c r="BJ10" s="26"/>
      <c r="BK10" s="25"/>
      <c r="BL10" s="26"/>
      <c r="BM10" s="25"/>
      <c r="BN10" s="26"/>
      <c r="BO10" s="25"/>
      <c r="BP10" s="26"/>
      <c r="BQ10" s="25"/>
      <c r="BR10" s="26"/>
      <c r="BS10" s="25"/>
    </row>
    <row r="11" spans="1:72" ht="30" customHeight="1" x14ac:dyDescent="0.25">
      <c r="A11" s="13" t="s">
        <v>60</v>
      </c>
      <c r="B11" s="26"/>
      <c r="C11" s="25"/>
      <c r="D11" s="26"/>
      <c r="E11" s="25"/>
      <c r="F11" s="26"/>
      <c r="G11" s="25"/>
      <c r="H11" s="26"/>
      <c r="I11" s="25"/>
      <c r="J11" s="26"/>
      <c r="K11" s="25"/>
      <c r="L11" s="26"/>
      <c r="M11" s="25"/>
      <c r="N11" s="26"/>
      <c r="O11" s="25"/>
      <c r="P11" s="26"/>
      <c r="Q11" s="25"/>
      <c r="R11" s="26"/>
      <c r="S11" s="25"/>
      <c r="T11" s="26"/>
      <c r="U11" s="25"/>
      <c r="V11" s="26"/>
      <c r="W11" s="25"/>
      <c r="X11" s="26"/>
      <c r="Y11" s="25"/>
      <c r="Z11" s="26"/>
      <c r="AA11" s="25"/>
      <c r="AB11" s="26"/>
      <c r="AC11" s="25"/>
      <c r="AD11" s="26"/>
      <c r="AE11" s="25"/>
      <c r="AF11" s="26"/>
      <c r="AG11" s="25"/>
      <c r="AH11" s="26"/>
      <c r="AI11" s="25"/>
      <c r="AJ11" s="26"/>
      <c r="AK11" s="25"/>
      <c r="AL11" s="47" t="s">
        <v>38</v>
      </c>
      <c r="AM11" s="48"/>
      <c r="AN11" s="48"/>
      <c r="AO11" s="48"/>
      <c r="AP11" s="48"/>
      <c r="AQ11" s="48"/>
      <c r="AR11" s="48"/>
      <c r="AS11" s="48"/>
      <c r="AT11" s="48"/>
      <c r="AU11" s="48"/>
      <c r="AV11" s="48"/>
      <c r="AW11" s="48"/>
      <c r="AX11" s="48"/>
      <c r="AY11" s="48"/>
      <c r="AZ11" s="48"/>
      <c r="BA11" s="48"/>
      <c r="BB11" s="48"/>
      <c r="BC11" s="48"/>
      <c r="BD11" s="48"/>
      <c r="BE11" s="48"/>
      <c r="BF11" s="48"/>
      <c r="BG11" s="48"/>
      <c r="BH11" s="48"/>
      <c r="BI11" s="48"/>
      <c r="BJ11" s="48"/>
      <c r="BK11" s="48"/>
      <c r="BL11" s="48"/>
      <c r="BM11" s="48"/>
      <c r="BN11" s="48"/>
      <c r="BO11" s="25"/>
      <c r="BP11" s="26"/>
      <c r="BQ11" s="25"/>
      <c r="BR11" s="26"/>
      <c r="BS11" s="25"/>
    </row>
    <row r="12" spans="1:72" ht="30" customHeight="1" x14ac:dyDescent="0.25">
      <c r="A12" s="11" t="s">
        <v>60</v>
      </c>
      <c r="B12" s="26"/>
      <c r="C12" s="25"/>
      <c r="D12" s="26"/>
      <c r="E12" s="25"/>
      <c r="F12" s="26"/>
      <c r="G12" s="25"/>
      <c r="H12" s="26"/>
      <c r="I12" s="25"/>
      <c r="J12" s="26"/>
      <c r="K12" s="25"/>
      <c r="L12" s="26"/>
      <c r="M12" s="25"/>
      <c r="N12" s="26"/>
      <c r="O12" s="25"/>
      <c r="P12" s="26"/>
      <c r="Q12" s="25"/>
      <c r="R12" s="26"/>
      <c r="S12" s="25"/>
      <c r="T12" s="26"/>
      <c r="U12" s="25"/>
      <c r="V12" s="26"/>
      <c r="W12" s="25"/>
      <c r="X12" s="26"/>
      <c r="Y12" s="25"/>
      <c r="Z12" s="26"/>
      <c r="AA12" s="25"/>
      <c r="AB12" s="26"/>
      <c r="AC12" s="25"/>
      <c r="AD12" s="26"/>
      <c r="AE12" s="25"/>
      <c r="AF12" s="26"/>
      <c r="AG12" s="25"/>
      <c r="AH12" s="26"/>
      <c r="AI12" s="25"/>
      <c r="AJ12" s="26"/>
      <c r="AK12" s="25"/>
      <c r="AL12" s="26"/>
      <c r="AM12" s="25"/>
      <c r="AN12" s="26"/>
      <c r="AO12" s="25"/>
      <c r="AP12" s="26"/>
      <c r="AQ12" s="25"/>
      <c r="AR12" s="26"/>
      <c r="AS12" s="30" t="s">
        <v>46</v>
      </c>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row>
    <row r="13" spans="1:72" ht="30" customHeight="1" x14ac:dyDescent="0.25">
      <c r="A13" s="13" t="s">
        <v>60</v>
      </c>
      <c r="B13" s="26"/>
      <c r="C13" s="25"/>
      <c r="D13" s="26"/>
      <c r="E13" s="25"/>
      <c r="F13" s="26"/>
      <c r="G13" s="25"/>
      <c r="H13" s="26"/>
      <c r="I13" s="25"/>
      <c r="J13" s="26"/>
      <c r="K13" s="25"/>
      <c r="L13" s="26"/>
      <c r="M13" s="25"/>
      <c r="N13" s="26"/>
      <c r="O13" s="25"/>
      <c r="P13" s="26"/>
      <c r="Q13" s="25"/>
      <c r="R13" s="26"/>
      <c r="S13" s="25"/>
      <c r="T13" s="26"/>
      <c r="U13" s="25"/>
      <c r="V13" s="26"/>
      <c r="W13" s="25"/>
      <c r="X13" s="26"/>
      <c r="Y13" s="25"/>
      <c r="Z13" s="26"/>
      <c r="AA13" s="25"/>
      <c r="AB13" s="26"/>
      <c r="AC13" s="25"/>
      <c r="AD13" s="26"/>
      <c r="AE13" s="25"/>
      <c r="AF13" s="26"/>
      <c r="AG13" s="25"/>
      <c r="AH13" s="26"/>
      <c r="AI13" s="25"/>
      <c r="AJ13" s="26"/>
      <c r="AK13" s="25"/>
      <c r="AL13" s="26"/>
      <c r="AM13" s="25"/>
      <c r="AN13" s="26"/>
      <c r="AO13" s="25"/>
      <c r="AP13" s="26"/>
      <c r="AQ13" s="25"/>
      <c r="AR13" s="26"/>
      <c r="AS13" s="25"/>
      <c r="AT13" s="26"/>
      <c r="AU13" s="25"/>
      <c r="AV13" s="26"/>
      <c r="AW13" s="25"/>
      <c r="AX13" s="26"/>
      <c r="AY13" s="25"/>
      <c r="AZ13" s="26"/>
      <c r="BA13" s="25"/>
      <c r="BB13" s="26"/>
      <c r="BC13" s="25"/>
      <c r="BD13" s="26"/>
      <c r="BE13" s="25"/>
      <c r="BF13" s="26"/>
      <c r="BG13" s="25"/>
      <c r="BH13" s="26"/>
      <c r="BI13" s="25"/>
      <c r="BJ13" s="26"/>
      <c r="BK13" s="25"/>
      <c r="BL13" s="26"/>
      <c r="BM13" s="25"/>
      <c r="BN13" s="49" t="s">
        <v>47</v>
      </c>
      <c r="BO13" s="49"/>
      <c r="BP13" s="49"/>
      <c r="BQ13" s="49"/>
      <c r="BR13" s="49"/>
      <c r="BS13" s="49"/>
      <c r="BT13" s="50"/>
    </row>
    <row r="14" spans="1:72" ht="30" customHeight="1" x14ac:dyDescent="0.25">
      <c r="A14" s="27"/>
      <c r="B14" s="26"/>
      <c r="C14" s="25"/>
      <c r="D14" s="26"/>
      <c r="E14" s="25"/>
      <c r="F14" s="26"/>
      <c r="G14" s="25"/>
      <c r="H14" s="26"/>
      <c r="I14" s="25"/>
      <c r="J14" s="26"/>
      <c r="K14" s="25"/>
      <c r="L14" s="26"/>
      <c r="M14" s="25"/>
      <c r="N14" s="26"/>
      <c r="O14" s="25"/>
      <c r="P14" s="26"/>
      <c r="Q14" s="25"/>
      <c r="R14" s="26"/>
      <c r="S14" s="25"/>
      <c r="T14" s="26"/>
      <c r="U14" s="25"/>
      <c r="V14" s="26"/>
      <c r="W14" s="25"/>
      <c r="X14" s="26"/>
      <c r="Y14" s="25"/>
      <c r="Z14" s="26"/>
      <c r="AA14" s="25"/>
      <c r="AB14" s="26"/>
      <c r="AC14" s="25"/>
      <c r="AD14" s="26"/>
      <c r="AE14" s="25"/>
      <c r="AF14" s="26"/>
      <c r="AG14" s="25"/>
      <c r="AH14" s="26"/>
      <c r="AI14" s="25"/>
      <c r="AJ14" s="26"/>
      <c r="AK14" s="25"/>
      <c r="AL14" s="26"/>
      <c r="AM14" s="25"/>
      <c r="AN14" s="26"/>
      <c r="AO14" s="25"/>
      <c r="AP14" s="26"/>
      <c r="AQ14" s="25"/>
      <c r="AR14" s="26"/>
      <c r="AS14" s="25"/>
      <c r="AT14" s="26"/>
      <c r="AU14" s="25"/>
      <c r="AV14" s="26"/>
      <c r="AW14" s="25"/>
      <c r="AX14" s="26"/>
      <c r="AY14" s="25"/>
      <c r="AZ14" s="26"/>
      <c r="BA14" s="25"/>
      <c r="BB14" s="26"/>
      <c r="BC14" s="25"/>
      <c r="BD14" s="26"/>
      <c r="BE14" s="25"/>
      <c r="BF14" s="26"/>
      <c r="BG14" s="25"/>
      <c r="BH14" s="26"/>
      <c r="BI14" s="25"/>
      <c r="BJ14" s="26"/>
      <c r="BK14" s="25"/>
      <c r="BL14" s="26"/>
      <c r="BM14" s="25"/>
      <c r="BN14" s="26"/>
      <c r="BO14" s="25"/>
      <c r="BP14" s="26"/>
      <c r="BQ14" s="25"/>
      <c r="BR14" s="26"/>
      <c r="BS14" s="25"/>
    </row>
    <row r="15" spans="1:72" ht="30" customHeight="1" x14ac:dyDescent="0.25">
      <c r="A15" s="27"/>
      <c r="B15" s="26"/>
      <c r="C15" s="25"/>
      <c r="D15" s="26"/>
      <c r="E15" s="25"/>
      <c r="F15" s="26"/>
      <c r="G15" s="25"/>
      <c r="H15" s="26"/>
      <c r="I15" s="25"/>
      <c r="J15" s="26"/>
      <c r="K15" s="25"/>
      <c r="L15" s="26"/>
      <c r="M15" s="25"/>
      <c r="N15" s="26"/>
      <c r="O15" s="25"/>
      <c r="P15" s="26"/>
      <c r="Q15" s="25"/>
      <c r="R15" s="26"/>
      <c r="S15" s="25"/>
      <c r="T15" s="26"/>
      <c r="U15" s="25"/>
      <c r="V15" s="26"/>
      <c r="W15" s="25"/>
      <c r="X15" s="26"/>
      <c r="Y15" s="25"/>
      <c r="Z15" s="26"/>
      <c r="AA15" s="25"/>
      <c r="AB15" s="26"/>
      <c r="AC15" s="25"/>
      <c r="AD15" s="26"/>
      <c r="AE15" s="25"/>
      <c r="AF15" s="26"/>
      <c r="AG15" s="25"/>
      <c r="AH15" s="26"/>
      <c r="AI15" s="25"/>
      <c r="AJ15" s="26"/>
      <c r="AK15" s="25"/>
      <c r="AL15" s="26"/>
      <c r="AM15" s="25"/>
      <c r="AN15" s="26"/>
      <c r="AO15" s="25"/>
      <c r="AP15" s="26"/>
      <c r="AQ15" s="25"/>
      <c r="AR15" s="26"/>
      <c r="AS15" s="25"/>
      <c r="AT15" s="26"/>
      <c r="AU15" s="25"/>
      <c r="AV15" s="26"/>
      <c r="AW15" s="25"/>
      <c r="AX15" s="26"/>
      <c r="AY15" s="25"/>
      <c r="AZ15" s="26"/>
      <c r="BA15" s="25"/>
      <c r="BB15" s="26"/>
      <c r="BC15" s="25"/>
      <c r="BD15" s="26"/>
      <c r="BE15" s="25"/>
      <c r="BF15" s="26"/>
      <c r="BG15" s="25"/>
      <c r="BH15" s="26"/>
      <c r="BI15" s="25"/>
      <c r="BJ15" s="26"/>
      <c r="BK15" s="25"/>
      <c r="BL15" s="26"/>
      <c r="BM15" s="25"/>
      <c r="BN15" s="26"/>
      <c r="BO15" s="25"/>
      <c r="BP15" s="26"/>
      <c r="BQ15" s="25"/>
      <c r="BR15" s="26"/>
      <c r="BS15" s="25"/>
    </row>
    <row r="16" spans="1:72" ht="30" customHeight="1" x14ac:dyDescent="0.25">
      <c r="A16" s="27"/>
      <c r="B16" s="26"/>
      <c r="C16" s="25"/>
      <c r="D16" s="26"/>
      <c r="E16" s="25"/>
      <c r="F16" s="26"/>
      <c r="G16" s="25"/>
      <c r="H16" s="26"/>
      <c r="I16" s="25"/>
      <c r="J16" s="26"/>
      <c r="K16" s="25"/>
      <c r="L16" s="26"/>
      <c r="M16" s="25"/>
      <c r="N16" s="26"/>
      <c r="O16" s="25"/>
      <c r="P16" s="26"/>
      <c r="Q16" s="25"/>
      <c r="R16" s="26"/>
      <c r="S16" s="25"/>
      <c r="T16" s="26"/>
      <c r="U16" s="25"/>
      <c r="V16" s="26"/>
      <c r="W16" s="25"/>
      <c r="X16" s="26"/>
      <c r="Y16" s="25"/>
      <c r="Z16" s="26"/>
      <c r="AA16" s="25"/>
      <c r="AB16" s="26"/>
      <c r="AC16" s="25"/>
      <c r="AD16" s="26"/>
      <c r="AE16" s="25"/>
      <c r="AF16" s="26"/>
      <c r="AG16" s="25"/>
      <c r="AH16" s="26"/>
      <c r="AI16" s="25"/>
      <c r="AJ16" s="26"/>
      <c r="AK16" s="25"/>
      <c r="AL16" s="26"/>
      <c r="AM16" s="25"/>
      <c r="AN16" s="26"/>
      <c r="AO16" s="25"/>
      <c r="AP16" s="26"/>
      <c r="AQ16" s="25"/>
      <c r="AR16" s="26"/>
      <c r="AS16" s="25"/>
      <c r="AT16" s="26"/>
      <c r="AU16" s="25"/>
      <c r="AV16" s="26"/>
      <c r="AW16" s="25"/>
      <c r="AX16" s="26"/>
      <c r="AY16" s="25"/>
      <c r="AZ16" s="26"/>
      <c r="BA16" s="25"/>
      <c r="BB16" s="26"/>
      <c r="BC16" s="25"/>
      <c r="BD16" s="26"/>
      <c r="BE16" s="25"/>
      <c r="BF16" s="26"/>
      <c r="BG16" s="25"/>
      <c r="BH16" s="26"/>
      <c r="BI16" s="25"/>
      <c r="BJ16" s="26"/>
      <c r="BK16" s="25"/>
      <c r="BL16" s="26"/>
      <c r="BM16" s="25"/>
      <c r="BN16" s="26"/>
      <c r="BO16" s="25"/>
      <c r="BP16" s="26"/>
      <c r="BQ16" s="25"/>
      <c r="BR16" s="26"/>
      <c r="BS16" s="25"/>
    </row>
    <row r="17" spans="1:71" ht="30" customHeight="1" x14ac:dyDescent="0.25">
      <c r="A17" s="27"/>
      <c r="B17" s="26"/>
      <c r="C17" s="25"/>
      <c r="D17" s="26"/>
      <c r="E17" s="25"/>
      <c r="F17" s="26"/>
      <c r="G17" s="25"/>
      <c r="H17" s="26"/>
      <c r="I17" s="25"/>
      <c r="J17" s="26"/>
      <c r="K17" s="25"/>
      <c r="L17" s="26"/>
      <c r="M17" s="25"/>
      <c r="N17" s="26"/>
      <c r="O17" s="25"/>
      <c r="P17" s="26"/>
      <c r="Q17" s="25"/>
      <c r="R17" s="26"/>
      <c r="S17" s="25"/>
      <c r="T17" s="26"/>
      <c r="U17" s="25"/>
      <c r="V17" s="26"/>
      <c r="W17" s="25"/>
      <c r="X17" s="26"/>
      <c r="Y17" s="25"/>
      <c r="Z17" s="26"/>
      <c r="AA17" s="25"/>
      <c r="AB17" s="26"/>
      <c r="AC17" s="25"/>
      <c r="AD17" s="26"/>
      <c r="AE17" s="25"/>
      <c r="AF17" s="26"/>
      <c r="AG17" s="25"/>
      <c r="AH17" s="26"/>
      <c r="AI17" s="25"/>
      <c r="AJ17" s="26"/>
      <c r="AK17" s="25"/>
      <c r="AL17" s="26"/>
      <c r="AM17" s="25"/>
      <c r="AN17" s="26"/>
      <c r="AO17" s="25"/>
      <c r="AP17" s="26"/>
      <c r="AQ17" s="25"/>
      <c r="AR17" s="26"/>
      <c r="AS17" s="25"/>
      <c r="AT17" s="26"/>
      <c r="AU17" s="25"/>
      <c r="AV17" s="26"/>
      <c r="AW17" s="25"/>
      <c r="AX17" s="26"/>
      <c r="AY17" s="25"/>
      <c r="AZ17" s="26"/>
      <c r="BA17" s="25"/>
      <c r="BB17" s="26"/>
      <c r="BC17" s="25"/>
      <c r="BD17" s="26"/>
      <c r="BE17" s="25"/>
      <c r="BF17" s="26"/>
      <c r="BG17" s="25"/>
      <c r="BH17" s="26"/>
      <c r="BI17" s="25"/>
      <c r="BJ17" s="26"/>
      <c r="BK17" s="25"/>
      <c r="BL17" s="26"/>
      <c r="BM17" s="25"/>
      <c r="BN17" s="26"/>
      <c r="BO17" s="25"/>
      <c r="BP17" s="26"/>
      <c r="BQ17" s="25"/>
      <c r="BR17" s="26"/>
      <c r="BS17" s="25"/>
    </row>
    <row r="18" spans="1:71" ht="30" customHeight="1" x14ac:dyDescent="0.25">
      <c r="A18" s="27"/>
      <c r="B18" s="26"/>
      <c r="C18" s="25"/>
      <c r="D18" s="26"/>
      <c r="E18" s="25"/>
      <c r="F18" s="26"/>
      <c r="G18" s="25"/>
      <c r="H18" s="26"/>
      <c r="I18" s="25"/>
      <c r="J18" s="26"/>
      <c r="K18" s="25"/>
      <c r="L18" s="26"/>
      <c r="M18" s="25"/>
      <c r="N18" s="26"/>
      <c r="O18" s="25"/>
      <c r="P18" s="26"/>
      <c r="Q18" s="25"/>
      <c r="R18" s="26"/>
      <c r="S18" s="25"/>
      <c r="T18" s="26"/>
      <c r="U18" s="25"/>
      <c r="V18" s="26"/>
      <c r="W18" s="25"/>
      <c r="X18" s="26"/>
      <c r="Y18" s="25"/>
      <c r="Z18" s="26"/>
      <c r="AA18" s="25"/>
      <c r="AB18" s="26"/>
      <c r="AC18" s="25"/>
      <c r="AD18" s="26"/>
      <c r="AE18" s="25"/>
      <c r="AF18" s="26"/>
      <c r="AG18" s="25"/>
      <c r="AH18" s="26"/>
      <c r="AI18" s="25"/>
      <c r="AJ18" s="26"/>
      <c r="AK18" s="25"/>
      <c r="AL18" s="26"/>
      <c r="AM18" s="25"/>
      <c r="AN18" s="26"/>
      <c r="AO18" s="25"/>
      <c r="AP18" s="26"/>
      <c r="AQ18" s="25"/>
      <c r="AR18" s="26"/>
      <c r="AS18" s="25"/>
      <c r="AT18" s="26"/>
      <c r="AU18" s="25"/>
      <c r="AV18" s="26"/>
      <c r="AW18" s="25"/>
      <c r="AX18" s="26"/>
      <c r="AY18" s="25"/>
      <c r="AZ18" s="26"/>
      <c r="BA18" s="25"/>
      <c r="BB18" s="26"/>
      <c r="BC18" s="25"/>
      <c r="BD18" s="26"/>
      <c r="BE18" s="25"/>
      <c r="BF18" s="26"/>
      <c r="BG18" s="25"/>
      <c r="BH18" s="26"/>
      <c r="BI18" s="25"/>
      <c r="BJ18" s="26"/>
      <c r="BK18" s="25"/>
      <c r="BL18" s="26"/>
      <c r="BM18" s="25"/>
      <c r="BN18" s="26"/>
      <c r="BO18" s="25"/>
      <c r="BP18" s="26"/>
      <c r="BQ18" s="25"/>
      <c r="BR18" s="26"/>
      <c r="BS18" s="25"/>
    </row>
    <row r="19" spans="1:71" ht="30" customHeight="1" x14ac:dyDescent="0.25">
      <c r="A19" s="27"/>
      <c r="B19" s="26"/>
      <c r="C19" s="25"/>
      <c r="D19" s="26"/>
      <c r="E19" s="25"/>
      <c r="F19" s="26"/>
      <c r="G19" s="25"/>
      <c r="H19" s="26"/>
      <c r="I19" s="25"/>
      <c r="J19" s="26"/>
      <c r="K19" s="25"/>
      <c r="L19" s="26"/>
      <c r="M19" s="25"/>
      <c r="N19" s="26"/>
      <c r="O19" s="25"/>
      <c r="P19" s="26"/>
      <c r="Q19" s="25"/>
      <c r="R19" s="26"/>
      <c r="S19" s="25"/>
      <c r="T19" s="26"/>
      <c r="U19" s="25"/>
      <c r="V19" s="26"/>
      <c r="W19" s="25"/>
      <c r="X19" s="26"/>
      <c r="Y19" s="25"/>
      <c r="Z19" s="26"/>
      <c r="AA19" s="25"/>
      <c r="AB19" s="26"/>
      <c r="AC19" s="25"/>
      <c r="AD19" s="26"/>
      <c r="AE19" s="25"/>
      <c r="AF19" s="26"/>
      <c r="AG19" s="25"/>
      <c r="AH19" s="26"/>
      <c r="AI19" s="25"/>
      <c r="AJ19" s="26"/>
      <c r="AK19" s="25"/>
      <c r="AL19" s="26"/>
      <c r="AM19" s="25"/>
      <c r="AN19" s="26"/>
      <c r="AO19" s="25"/>
      <c r="AP19" s="26"/>
      <c r="AQ19" s="25"/>
      <c r="AR19" s="26"/>
      <c r="AS19" s="25"/>
      <c r="AT19" s="26"/>
      <c r="AU19" s="25"/>
      <c r="AV19" s="26"/>
      <c r="AW19" s="25"/>
      <c r="AX19" s="26"/>
      <c r="AY19" s="25"/>
      <c r="AZ19" s="26"/>
      <c r="BA19" s="25"/>
      <c r="BB19" s="26"/>
      <c r="BC19" s="25"/>
      <c r="BD19" s="26"/>
      <c r="BE19" s="25"/>
      <c r="BF19" s="26"/>
      <c r="BG19" s="25"/>
      <c r="BH19" s="26"/>
      <c r="BI19" s="25"/>
      <c r="BJ19" s="26"/>
      <c r="BK19" s="25"/>
      <c r="BL19" s="26"/>
      <c r="BM19" s="25"/>
      <c r="BN19" s="26"/>
      <c r="BO19" s="25"/>
      <c r="BP19" s="26"/>
      <c r="BQ19" s="25"/>
      <c r="BR19" s="26"/>
      <c r="BS19" s="25"/>
    </row>
    <row r="20" spans="1:71" ht="30" customHeight="1" x14ac:dyDescent="0.25">
      <c r="A20" s="27"/>
      <c r="B20" s="26"/>
      <c r="C20" s="25"/>
      <c r="D20" s="26"/>
      <c r="E20" s="25"/>
      <c r="F20" s="26"/>
      <c r="G20" s="25"/>
      <c r="H20" s="26"/>
      <c r="I20" s="25"/>
      <c r="J20" s="26"/>
      <c r="K20" s="25"/>
      <c r="L20" s="26"/>
      <c r="M20" s="25"/>
      <c r="N20" s="26"/>
      <c r="O20" s="25"/>
      <c r="P20" s="26"/>
      <c r="Q20" s="25"/>
      <c r="R20" s="26"/>
      <c r="S20" s="25"/>
      <c r="T20" s="26"/>
      <c r="U20" s="25"/>
      <c r="V20" s="26"/>
      <c r="W20" s="25"/>
      <c r="X20" s="26"/>
      <c r="Y20" s="25"/>
      <c r="Z20" s="26"/>
      <c r="AA20" s="25"/>
      <c r="AB20" s="26"/>
      <c r="AC20" s="25"/>
      <c r="AD20" s="26"/>
      <c r="AE20" s="25"/>
      <c r="AF20" s="26"/>
      <c r="AG20" s="25"/>
      <c r="AH20" s="26"/>
      <c r="AI20" s="25"/>
      <c r="AJ20" s="26"/>
      <c r="AK20" s="25"/>
      <c r="AL20" s="26"/>
      <c r="AM20" s="25"/>
      <c r="AN20" s="26"/>
      <c r="AO20" s="25"/>
      <c r="AP20" s="26"/>
      <c r="AQ20" s="25"/>
      <c r="AR20" s="26"/>
      <c r="AS20" s="25"/>
      <c r="AT20" s="26"/>
      <c r="AU20" s="25"/>
      <c r="AV20" s="26"/>
      <c r="AW20" s="25"/>
      <c r="AX20" s="26"/>
      <c r="AY20" s="25"/>
      <c r="AZ20" s="26"/>
      <c r="BA20" s="25"/>
      <c r="BB20" s="26"/>
      <c r="BC20" s="25"/>
      <c r="BD20" s="26"/>
      <c r="BE20" s="25"/>
      <c r="BF20" s="26"/>
      <c r="BG20" s="25"/>
      <c r="BH20" s="26"/>
      <c r="BI20" s="25"/>
      <c r="BJ20" s="26"/>
      <c r="BK20" s="25"/>
      <c r="BL20" s="26"/>
      <c r="BM20" s="25"/>
      <c r="BN20" s="26"/>
      <c r="BO20" s="25"/>
      <c r="BP20" s="26"/>
      <c r="BQ20" s="25"/>
      <c r="BR20" s="26"/>
      <c r="BS20" s="25"/>
    </row>
    <row r="21" spans="1:71" ht="30" customHeight="1" x14ac:dyDescent="0.25">
      <c r="A21" s="27"/>
      <c r="B21" s="26"/>
      <c r="C21" s="25"/>
      <c r="D21" s="26"/>
      <c r="E21" s="25"/>
      <c r="F21" s="26"/>
      <c r="G21" s="25"/>
      <c r="H21" s="26"/>
      <c r="I21" s="25"/>
      <c r="J21" s="26"/>
      <c r="K21" s="25"/>
      <c r="L21" s="26"/>
      <c r="M21" s="25"/>
      <c r="N21" s="26"/>
      <c r="O21" s="25"/>
      <c r="P21" s="26"/>
      <c r="Q21" s="25"/>
      <c r="R21" s="26"/>
      <c r="S21" s="25"/>
      <c r="T21" s="26"/>
      <c r="U21" s="25"/>
      <c r="V21" s="26"/>
      <c r="W21" s="25"/>
      <c r="X21" s="26"/>
      <c r="Y21" s="25"/>
      <c r="Z21" s="26"/>
      <c r="AA21" s="25"/>
      <c r="AB21" s="26"/>
      <c r="AC21" s="25"/>
      <c r="AD21" s="26"/>
      <c r="AE21" s="25"/>
      <c r="AF21" s="26"/>
      <c r="AG21" s="25"/>
      <c r="AH21" s="26"/>
      <c r="AI21" s="25"/>
      <c r="AJ21" s="26"/>
      <c r="AK21" s="25"/>
      <c r="AL21" s="26"/>
      <c r="AM21" s="25"/>
      <c r="AN21" s="26"/>
      <c r="AO21" s="25"/>
      <c r="AP21" s="26"/>
      <c r="AQ21" s="25"/>
      <c r="AR21" s="26"/>
      <c r="AS21" s="25"/>
      <c r="AT21" s="26"/>
      <c r="AU21" s="25"/>
      <c r="AV21" s="26"/>
      <c r="AW21" s="25"/>
      <c r="AX21" s="26"/>
      <c r="AY21" s="25"/>
      <c r="AZ21" s="26"/>
      <c r="BA21" s="25"/>
      <c r="BB21" s="26"/>
      <c r="BC21" s="25"/>
      <c r="BD21" s="26"/>
      <c r="BE21" s="25"/>
      <c r="BF21" s="26"/>
      <c r="BG21" s="25"/>
      <c r="BH21" s="26"/>
      <c r="BI21" s="25"/>
      <c r="BJ21" s="26"/>
      <c r="BK21" s="25"/>
      <c r="BL21" s="26"/>
      <c r="BM21" s="25"/>
      <c r="BN21" s="26"/>
      <c r="BO21" s="25"/>
      <c r="BP21" s="26"/>
      <c r="BQ21" s="25"/>
      <c r="BR21" s="26"/>
      <c r="BS21" s="25"/>
    </row>
    <row r="22" spans="1:71" ht="30" customHeight="1" x14ac:dyDescent="0.25">
      <c r="A22" s="27"/>
      <c r="B22" s="29"/>
      <c r="C22" s="28"/>
      <c r="D22" s="29"/>
      <c r="E22" s="28"/>
      <c r="F22" s="29"/>
      <c r="G22" s="28"/>
      <c r="H22" s="29"/>
      <c r="I22" s="28"/>
      <c r="J22" s="29"/>
      <c r="K22" s="28"/>
      <c r="L22" s="29"/>
      <c r="M22" s="28"/>
      <c r="N22" s="29"/>
      <c r="O22" s="28"/>
      <c r="P22" s="29"/>
      <c r="Q22" s="28"/>
      <c r="R22" s="29"/>
      <c r="S22" s="28"/>
      <c r="T22" s="29"/>
      <c r="U22" s="28"/>
      <c r="V22" s="29"/>
      <c r="W22" s="28"/>
      <c r="X22" s="29"/>
      <c r="Y22" s="28"/>
      <c r="Z22" s="29"/>
      <c r="AA22" s="28"/>
      <c r="AB22" s="29"/>
      <c r="AC22" s="28"/>
      <c r="AD22" s="29"/>
      <c r="AE22" s="28"/>
      <c r="AF22" s="29"/>
      <c r="AG22" s="28"/>
      <c r="AH22" s="29"/>
      <c r="AI22" s="28"/>
      <c r="AJ22" s="29"/>
      <c r="AK22" s="28"/>
      <c r="AL22" s="29"/>
      <c r="AM22" s="28"/>
      <c r="AN22" s="29"/>
      <c r="AO22" s="28"/>
      <c r="AP22" s="29"/>
      <c r="AQ22" s="28"/>
      <c r="AR22" s="29"/>
      <c r="AS22" s="28"/>
      <c r="AT22" s="29"/>
      <c r="AU22" s="28"/>
      <c r="AV22" s="29"/>
      <c r="AW22" s="28"/>
      <c r="AX22" s="29"/>
      <c r="AY22" s="28"/>
      <c r="AZ22" s="29"/>
      <c r="BA22" s="28"/>
      <c r="BB22" s="29"/>
      <c r="BC22" s="28"/>
      <c r="BD22" s="29"/>
      <c r="BE22" s="28"/>
      <c r="BF22" s="29"/>
      <c r="BG22" s="28"/>
      <c r="BH22" s="29"/>
      <c r="BI22" s="28"/>
      <c r="BJ22" s="29"/>
      <c r="BK22" s="28"/>
      <c r="BL22" s="29"/>
      <c r="BM22" s="28"/>
      <c r="BN22" s="29"/>
      <c r="BO22" s="28"/>
      <c r="BP22" s="29"/>
      <c r="BQ22" s="28"/>
      <c r="BR22" s="29"/>
      <c r="BS22" s="28"/>
    </row>
    <row r="23" spans="1:71" ht="30" customHeight="1" x14ac:dyDescent="0.25">
      <c r="A23" s="27"/>
      <c r="B23" s="26"/>
      <c r="C23" s="25"/>
      <c r="D23" s="26"/>
      <c r="E23" s="25"/>
      <c r="F23" s="26"/>
      <c r="G23" s="25"/>
      <c r="H23" s="26"/>
      <c r="I23" s="25"/>
      <c r="J23" s="26"/>
      <c r="K23" s="25"/>
      <c r="L23" s="26"/>
      <c r="M23" s="25"/>
      <c r="N23" s="26"/>
      <c r="O23" s="25"/>
      <c r="P23" s="26"/>
      <c r="Q23" s="25"/>
      <c r="R23" s="26"/>
      <c r="S23" s="25"/>
      <c r="T23" s="26"/>
      <c r="U23" s="25"/>
      <c r="V23" s="26"/>
      <c r="W23" s="25"/>
      <c r="X23" s="26"/>
      <c r="Y23" s="25"/>
      <c r="Z23" s="26"/>
      <c r="AA23" s="25"/>
      <c r="AB23" s="26"/>
      <c r="AC23" s="25"/>
      <c r="AD23" s="26"/>
      <c r="AE23" s="25"/>
      <c r="AF23" s="26"/>
      <c r="AG23" s="25"/>
      <c r="AH23" s="26"/>
      <c r="AI23" s="25"/>
      <c r="AJ23" s="26"/>
      <c r="AK23" s="25"/>
      <c r="AL23" s="26"/>
      <c r="AM23" s="25"/>
      <c r="AN23" s="26"/>
      <c r="AO23" s="25"/>
      <c r="AP23" s="26"/>
      <c r="AQ23" s="25"/>
      <c r="AR23" s="26"/>
      <c r="AS23" s="25"/>
      <c r="AT23" s="26"/>
      <c r="AU23" s="25"/>
      <c r="AV23" s="26"/>
      <c r="AW23" s="25"/>
      <c r="AX23" s="26"/>
      <c r="AY23" s="25"/>
      <c r="AZ23" s="26"/>
      <c r="BA23" s="25"/>
      <c r="BB23" s="26"/>
      <c r="BC23" s="25"/>
      <c r="BD23" s="26"/>
      <c r="BE23" s="25"/>
      <c r="BF23" s="26"/>
      <c r="BG23" s="25"/>
      <c r="BH23" s="26"/>
      <c r="BI23" s="25"/>
      <c r="BJ23" s="26"/>
      <c r="BK23" s="25"/>
      <c r="BL23" s="26"/>
      <c r="BM23" s="25"/>
      <c r="BN23" s="26"/>
      <c r="BO23" s="25"/>
      <c r="BP23" s="26"/>
      <c r="BQ23" s="25"/>
      <c r="BR23" s="26"/>
      <c r="BS23" s="25"/>
    </row>
    <row r="24" spans="1:71" ht="30" customHeight="1" x14ac:dyDescent="0.25">
      <c r="A24" s="27"/>
      <c r="B24" s="29"/>
      <c r="C24" s="28"/>
      <c r="D24" s="29"/>
      <c r="E24" s="28"/>
      <c r="F24" s="29"/>
      <c r="G24" s="28"/>
      <c r="H24" s="29"/>
      <c r="I24" s="28"/>
      <c r="J24" s="29"/>
      <c r="K24" s="28"/>
      <c r="L24" s="29"/>
      <c r="M24" s="28"/>
      <c r="N24" s="29"/>
      <c r="O24" s="28"/>
      <c r="P24" s="29"/>
      <c r="Q24" s="28"/>
      <c r="R24" s="29"/>
      <c r="S24" s="28"/>
      <c r="T24" s="29"/>
      <c r="U24" s="28"/>
      <c r="V24" s="29"/>
      <c r="W24" s="28"/>
      <c r="X24" s="29"/>
      <c r="Y24" s="28"/>
      <c r="Z24" s="29"/>
      <c r="AA24" s="28"/>
      <c r="AB24" s="29"/>
      <c r="AC24" s="28"/>
      <c r="AD24" s="29"/>
      <c r="AE24" s="28"/>
      <c r="AF24" s="29"/>
      <c r="AG24" s="28"/>
      <c r="AH24" s="29"/>
      <c r="AI24" s="28"/>
      <c r="AJ24" s="29"/>
      <c r="AK24" s="28"/>
      <c r="AL24" s="29"/>
      <c r="AM24" s="28"/>
      <c r="AN24" s="29"/>
      <c r="AO24" s="28"/>
      <c r="AP24" s="29"/>
      <c r="AQ24" s="28"/>
      <c r="AR24" s="29"/>
      <c r="AS24" s="28"/>
      <c r="AT24" s="29"/>
      <c r="AU24" s="28"/>
      <c r="AV24" s="29"/>
      <c r="AW24" s="28"/>
      <c r="AX24" s="29"/>
      <c r="AY24" s="28"/>
      <c r="AZ24" s="29"/>
      <c r="BA24" s="28"/>
      <c r="BB24" s="29"/>
      <c r="BC24" s="28"/>
      <c r="BD24" s="29"/>
      <c r="BE24" s="28"/>
      <c r="BF24" s="29"/>
      <c r="BG24" s="28"/>
      <c r="BH24" s="29"/>
      <c r="BI24" s="28"/>
      <c r="BJ24" s="29"/>
      <c r="BK24" s="28"/>
      <c r="BL24" s="29"/>
      <c r="BM24" s="28"/>
      <c r="BN24" s="29"/>
      <c r="BO24" s="28"/>
      <c r="BP24" s="29"/>
      <c r="BQ24" s="28"/>
      <c r="BR24" s="29"/>
      <c r="BS24" s="28"/>
    </row>
    <row r="25" spans="1:71" ht="30" customHeight="1" x14ac:dyDescent="0.25">
      <c r="A25" s="27"/>
      <c r="B25" s="26"/>
      <c r="C25" s="25"/>
      <c r="D25" s="26"/>
      <c r="E25" s="25"/>
      <c r="F25" s="26"/>
      <c r="G25" s="25"/>
      <c r="H25" s="26"/>
      <c r="I25" s="25"/>
      <c r="J25" s="26"/>
      <c r="K25" s="25"/>
      <c r="L25" s="26"/>
      <c r="M25" s="25"/>
      <c r="N25" s="26"/>
      <c r="O25" s="25"/>
      <c r="P25" s="26"/>
      <c r="Q25" s="25"/>
      <c r="R25" s="26"/>
      <c r="S25" s="25"/>
      <c r="T25" s="26"/>
      <c r="U25" s="25"/>
      <c r="V25" s="26"/>
      <c r="W25" s="25"/>
      <c r="X25" s="26"/>
      <c r="Y25" s="25"/>
      <c r="Z25" s="26"/>
      <c r="AA25" s="25"/>
      <c r="AB25" s="26"/>
      <c r="AC25" s="25"/>
      <c r="AD25" s="26"/>
      <c r="AE25" s="25"/>
      <c r="AF25" s="26"/>
      <c r="AG25" s="25"/>
      <c r="AH25" s="26"/>
      <c r="AI25" s="25"/>
      <c r="AJ25" s="26"/>
      <c r="AK25" s="25"/>
      <c r="AL25" s="26"/>
      <c r="AM25" s="25"/>
      <c r="AN25" s="26"/>
      <c r="AO25" s="25"/>
      <c r="AP25" s="26"/>
      <c r="AQ25" s="25"/>
      <c r="AR25" s="26"/>
      <c r="AS25" s="25"/>
      <c r="AT25" s="26"/>
      <c r="AU25" s="25"/>
      <c r="AV25" s="26"/>
      <c r="AW25" s="25"/>
      <c r="AX25" s="26"/>
      <c r="AY25" s="25"/>
      <c r="AZ25" s="26"/>
      <c r="BA25" s="25"/>
      <c r="BB25" s="26"/>
      <c r="BC25" s="25"/>
      <c r="BD25" s="26"/>
      <c r="BE25" s="25"/>
    </row>
    <row r="26" spans="1:71" ht="30" customHeight="1" x14ac:dyDescent="0.25">
      <c r="A26" s="27"/>
      <c r="B26" s="29"/>
      <c r="C26" s="28"/>
      <c r="D26" s="29"/>
      <c r="E26" s="28"/>
      <c r="F26" s="29"/>
      <c r="G26" s="28"/>
      <c r="H26" s="29"/>
      <c r="I26" s="28"/>
      <c r="J26" s="29"/>
      <c r="K26" s="28"/>
      <c r="L26" s="29"/>
      <c r="M26" s="28"/>
      <c r="N26" s="29"/>
      <c r="O26" s="28"/>
      <c r="P26" s="29"/>
      <c r="Q26" s="28"/>
      <c r="R26" s="29"/>
      <c r="S26" s="28"/>
      <c r="T26" s="29"/>
      <c r="U26" s="28"/>
      <c r="V26" s="29"/>
      <c r="W26" s="28"/>
      <c r="X26" s="29"/>
      <c r="Y26" s="28"/>
      <c r="Z26" s="29"/>
      <c r="AA26" s="28"/>
      <c r="AB26" s="29"/>
      <c r="AC26" s="28"/>
      <c r="AD26" s="29"/>
      <c r="AE26" s="28"/>
      <c r="AF26" s="29"/>
      <c r="AG26" s="28"/>
      <c r="AH26" s="29"/>
      <c r="AI26" s="28"/>
      <c r="AJ26" s="29"/>
      <c r="AK26" s="28"/>
      <c r="AL26" s="29"/>
      <c r="AM26" s="28"/>
      <c r="AN26" s="29"/>
      <c r="AO26" s="28"/>
      <c r="AP26" s="29"/>
      <c r="AQ26" s="28"/>
      <c r="AR26" s="29"/>
      <c r="AS26" s="28"/>
      <c r="AT26" s="29"/>
      <c r="AU26" s="28"/>
      <c r="AV26" s="29"/>
      <c r="AW26" s="28"/>
      <c r="AX26" s="29"/>
      <c r="AY26" s="28"/>
      <c r="AZ26" s="29"/>
      <c r="BA26" s="28"/>
      <c r="BB26" s="29"/>
      <c r="BC26" s="28"/>
      <c r="BD26" s="29"/>
      <c r="BE26" s="28"/>
    </row>
    <row r="27" spans="1:71" ht="30" customHeight="1" x14ac:dyDescent="0.25">
      <c r="A27" s="27"/>
      <c r="B27" s="26"/>
      <c r="C27" s="25"/>
      <c r="D27" s="26"/>
      <c r="E27" s="25"/>
      <c r="F27" s="26"/>
      <c r="G27" s="25"/>
      <c r="H27" s="26"/>
      <c r="I27" s="25"/>
      <c r="J27" s="26"/>
      <c r="K27" s="25"/>
      <c r="L27" s="26"/>
      <c r="M27" s="25"/>
      <c r="N27" s="26"/>
      <c r="O27" s="25"/>
      <c r="P27" s="26"/>
      <c r="Q27" s="25"/>
      <c r="R27" s="26"/>
      <c r="S27" s="25"/>
      <c r="T27" s="26"/>
      <c r="U27" s="25"/>
      <c r="V27" s="26"/>
      <c r="W27" s="25"/>
      <c r="X27" s="26"/>
      <c r="Y27" s="25"/>
      <c r="Z27" s="26"/>
      <c r="AA27" s="25"/>
      <c r="AB27" s="26"/>
      <c r="AC27" s="25"/>
      <c r="AD27" s="26"/>
      <c r="AE27" s="25"/>
      <c r="AF27" s="26"/>
      <c r="AG27" s="25"/>
      <c r="AH27" s="26"/>
      <c r="AI27" s="25"/>
      <c r="AJ27" s="26"/>
      <c r="AK27" s="25"/>
      <c r="AL27" s="26"/>
      <c r="AM27" s="25"/>
      <c r="AN27" s="26"/>
      <c r="AO27" s="25"/>
      <c r="AP27" s="26"/>
      <c r="AQ27" s="25"/>
      <c r="AR27" s="26"/>
      <c r="AS27" s="25"/>
      <c r="AT27" s="26"/>
      <c r="AU27" s="25"/>
      <c r="AV27" s="26"/>
      <c r="AW27" s="25"/>
      <c r="AX27" s="26"/>
      <c r="AY27" s="25"/>
      <c r="AZ27" s="26"/>
      <c r="BA27" s="25"/>
      <c r="BB27" s="26"/>
      <c r="BC27" s="25"/>
      <c r="BD27" s="26"/>
      <c r="BE27" s="25"/>
    </row>
  </sheetData>
  <mergeCells count="10">
    <mergeCell ref="AY4:BE4"/>
    <mergeCell ref="BF4:BL4"/>
    <mergeCell ref="BM4:BS4"/>
    <mergeCell ref="AD4:AJ4"/>
    <mergeCell ref="AK4:AQ4"/>
    <mergeCell ref="AR4:AX4"/>
    <mergeCell ref="W4:AC4"/>
    <mergeCell ref="B4:H4"/>
    <mergeCell ref="I4:O4"/>
    <mergeCell ref="P4:V4"/>
  </mergeCells>
  <conditionalFormatting sqref="B6:AC6">
    <cfRule type="expression" dxfId="4" priority="7">
      <formula>B$6=TODAY()</formula>
    </cfRule>
  </conditionalFormatting>
  <conditionalFormatting sqref="AD6:AQ6">
    <cfRule type="expression" dxfId="3" priority="2">
      <formula>AD$6=TODAY()</formula>
    </cfRule>
  </conditionalFormatting>
  <conditionalFormatting sqref="AR6:BE6">
    <cfRule type="expression" dxfId="2" priority="3">
      <formula>AR$6=TODAY()</formula>
    </cfRule>
  </conditionalFormatting>
  <conditionalFormatting sqref="BF6:BS6">
    <cfRule type="expression" dxfId="0" priority="1">
      <formula>BF$6=TODAY()</formula>
    </cfRule>
  </conditionalFormatting>
  <dataValidations count="7">
    <dataValidation allowBlank="1" showInputMessage="1" showErrorMessage="1" prompt="Month is automatically updated in this row" sqref="A5"/>
    <dataValidation allowBlank="1" showInputMessage="1" showErrorMessage="1" prompt="Week number is in cell blocks C to I, J to P, Q to W and X to AD in this row" sqref="A4"/>
    <dataValidation allowBlank="1" showInputMessage="1" showErrorMessage="1" prompt="Days of the week are automatically updated in this row. Enter assigned to person's name in cells below and their tasks in the row at right of their name" sqref="A6"/>
    <dataValidation allowBlank="1" showInputMessage="1" showErrorMessage="1" prompt="Title of this worksheet is in this cell" sqref="B1:AC1"/>
    <dataValidation allowBlank="1" showInputMessage="1" showErrorMessage="1" prompt="Enter Start Date in this cell" sqref="B2"/>
    <dataValidation allowBlank="1" showInputMessage="1" showErrorMessage="1" prompt="Enter Start Date in cell at right" sqref="A2"/>
    <dataValidation allowBlank="1" showInputMessage="1" showErrorMessage="1" prompt="Title of this worksheet is in this cell. Timeline chart depicting scrollable timeline of the project activities is in cell below" sqref="A1"/>
  </dataValidations>
  <printOptions horizontalCentered="1"/>
  <pageMargins left="0.25" right="0.25" top="0.75" bottom="0.75" header="0.3" footer="0.3"/>
  <pageSetup scale="63" fitToHeight="0" orientation="landscape" r:id="rId1"/>
  <headerFooter differentFirst="1">
    <oddFooter>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6" tint="0.39997558519241921"/>
    <pageSetUpPr autoPageBreaks="0" fitToPage="1"/>
  </sheetPr>
  <dimension ref="A1:G12"/>
  <sheetViews>
    <sheetView showGridLines="0" zoomScale="106" zoomScaleNormal="106" workbookViewId="0">
      <selection activeCell="C5" sqref="C5"/>
    </sheetView>
  </sheetViews>
  <sheetFormatPr defaultColWidth="9.140625" defaultRowHeight="35.1" customHeight="1" x14ac:dyDescent="0.25"/>
  <cols>
    <col min="1" max="1" width="4.5703125" customWidth="1"/>
    <col min="2" max="2" width="7" hidden="1" customWidth="1"/>
    <col min="3" max="3" width="40.42578125" customWidth="1"/>
    <col min="4" max="4" width="16.5703125" customWidth="1"/>
    <col min="5" max="5" width="15.140625" customWidth="1"/>
    <col min="6" max="6" width="104" customWidth="1"/>
    <col min="7" max="7" width="4.5703125" customWidth="1"/>
    <col min="8" max="8" width="4.7109375" customWidth="1"/>
  </cols>
  <sheetData>
    <row r="1" spans="1:7" s="4" customFormat="1" ht="35.1" customHeight="1" thickBot="1" x14ac:dyDescent="0.3">
      <c r="A1" s="6"/>
      <c r="B1" s="6"/>
      <c r="C1" s="43" t="s">
        <v>51</v>
      </c>
      <c r="D1" s="44"/>
      <c r="E1" s="44"/>
      <c r="F1" s="44"/>
      <c r="G1" s="44"/>
    </row>
    <row r="2" spans="1:7" s="7" customFormat="1" ht="35.1" customHeight="1" thickTop="1" x14ac:dyDescent="0.25">
      <c r="C2" s="8" t="s">
        <v>15</v>
      </c>
      <c r="D2" s="9">
        <v>43434</v>
      </c>
    </row>
    <row r="3" spans="1:7" ht="21" customHeight="1" x14ac:dyDescent="0.25">
      <c r="B3" t="s">
        <v>0</v>
      </c>
      <c r="C3" s="10" t="s">
        <v>16</v>
      </c>
      <c r="D3" s="10" t="s">
        <v>18</v>
      </c>
      <c r="E3" s="10" t="s">
        <v>19</v>
      </c>
      <c r="F3" s="10" t="s">
        <v>17</v>
      </c>
    </row>
    <row r="4" spans="1:7" ht="35.1" customHeight="1" x14ac:dyDescent="0.25">
      <c r="B4">
        <f>ROW(B4)-calcs!$D$5</f>
        <v>-5</v>
      </c>
      <c r="C4" t="s">
        <v>42</v>
      </c>
      <c r="D4" s="5">
        <f>$D$2</f>
        <v>43434</v>
      </c>
      <c r="E4" s="5"/>
    </row>
    <row r="5" spans="1:7" ht="35.1" customHeight="1" x14ac:dyDescent="0.25">
      <c r="B5">
        <f>ROW(B5)-calcs!$D$5</f>
        <v>-4</v>
      </c>
      <c r="C5" t="s">
        <v>70</v>
      </c>
      <c r="D5" s="5">
        <f>D4</f>
        <v>43434</v>
      </c>
      <c r="E5" s="5"/>
      <c r="F5" s="19" t="s">
        <v>48</v>
      </c>
    </row>
    <row r="6" spans="1:7" ht="35.1" customHeight="1" x14ac:dyDescent="0.25">
      <c r="B6">
        <f>ROW(B6)-calcs!$D$5</f>
        <v>-3</v>
      </c>
      <c r="C6" t="s">
        <v>71</v>
      </c>
      <c r="D6" s="5">
        <f>D5+2</f>
        <v>43436</v>
      </c>
      <c r="E6" s="5">
        <f>Activities[[#This Row],[开始]]+3</f>
        <v>43439</v>
      </c>
      <c r="F6" s="19" t="s">
        <v>49</v>
      </c>
    </row>
    <row r="7" spans="1:7" ht="45" x14ac:dyDescent="0.25">
      <c r="B7">
        <f>ROW(B7)-calcs!$D$5</f>
        <v>-2</v>
      </c>
      <c r="C7" t="s">
        <v>72</v>
      </c>
      <c r="D7" s="5">
        <f>E6</f>
        <v>43439</v>
      </c>
      <c r="E7" s="5">
        <f>Activities[[#This Row],[开始]]+10</f>
        <v>43449</v>
      </c>
      <c r="F7" s="19" t="s">
        <v>44</v>
      </c>
    </row>
    <row r="8" spans="1:7" ht="35.1" customHeight="1" x14ac:dyDescent="0.25">
      <c r="B8">
        <f>ROW(B8)-calcs!$D$5</f>
        <v>-1</v>
      </c>
      <c r="C8" t="s">
        <v>73</v>
      </c>
      <c r="D8" s="5">
        <f>E7+1</f>
        <v>43450</v>
      </c>
      <c r="E8" s="5">
        <f>Activities[[#This Row],[开始]]+20</f>
        <v>43470</v>
      </c>
      <c r="F8" s="19" t="s">
        <v>45</v>
      </c>
    </row>
    <row r="9" spans="1:7" ht="35.1" customHeight="1" x14ac:dyDescent="0.25">
      <c r="B9">
        <f>ROW(B9)-calcs!$D$5</f>
        <v>0</v>
      </c>
      <c r="C9" t="s">
        <v>74</v>
      </c>
      <c r="D9" s="5">
        <f>E8</f>
        <v>43470</v>
      </c>
      <c r="E9" s="5">
        <f>Activities[[#This Row],[开始]]+28</f>
        <v>43498</v>
      </c>
      <c r="F9" s="19" t="s">
        <v>39</v>
      </c>
    </row>
    <row r="10" spans="1:7" ht="35.1" customHeight="1" x14ac:dyDescent="0.25">
      <c r="B10">
        <f>ROW(B10)-calcs!$D$5</f>
        <v>1</v>
      </c>
      <c r="C10" t="s">
        <v>75</v>
      </c>
      <c r="D10" s="5">
        <f>D9+7</f>
        <v>43477</v>
      </c>
      <c r="E10" s="5"/>
      <c r="F10" s="19" t="s">
        <v>40</v>
      </c>
    </row>
    <row r="11" spans="1:7" ht="35.1" customHeight="1" x14ac:dyDescent="0.25">
      <c r="B11">
        <f>ROW(B11)-calcs!$D$5</f>
        <v>2</v>
      </c>
      <c r="C11" t="s">
        <v>76</v>
      </c>
      <c r="D11" s="5">
        <f>E9</f>
        <v>43498</v>
      </c>
      <c r="E11" s="5"/>
      <c r="F11" s="19" t="s">
        <v>41</v>
      </c>
    </row>
    <row r="12" spans="1:7" ht="35.1" customHeight="1" x14ac:dyDescent="0.25">
      <c r="B12">
        <f>ROW(B12)-calcs!$D$5</f>
        <v>3</v>
      </c>
      <c r="C12" t="s">
        <v>43</v>
      </c>
      <c r="D12" s="5">
        <f>E9</f>
        <v>43498</v>
      </c>
      <c r="E12" s="5"/>
    </row>
  </sheetData>
  <sheetProtection selectLockedCells="1"/>
  <dataValidations count="8">
    <dataValidation allowBlank="1" showInputMessage="1" showErrorMessage="1" prompt="Create a Project Timeline in this worksheet. Enter project Start Date in cell D3 and project details in Activities table. Timeline charting project activities is in cell C2" sqref="A1"/>
    <dataValidation allowBlank="1" showInputMessage="1" showErrorMessage="1" prompt="Title of this worksheet is in this cell. Timeline chart depicting scrollable timeline of the project activities is in cell below" sqref="C1:G1"/>
    <dataValidation allowBlank="1" showInputMessage="1" showErrorMessage="1" prompt="Enter Start Date in cell at right" sqref="C2"/>
    <dataValidation allowBlank="1" showInputMessage="1" showErrorMessage="1" prompt="Enter Start Date in this cell and project details in table below" sqref="D2"/>
    <dataValidation allowBlank="1" showInputMessage="1" showErrorMessage="1" prompt="Enter project Activity in this column under this heading. Use heading filters to find specific entries" sqref="C3"/>
    <dataValidation allowBlank="1" showInputMessage="1" showErrorMessage="1" prompt="Enter Start date in this column under this heading" sqref="D3"/>
    <dataValidation allowBlank="1" showInputMessage="1" showErrorMessage="1" prompt="Enter End date in this column under this heading" sqref="E3"/>
    <dataValidation allowBlank="1" showInputMessage="1" showErrorMessage="1" prompt="Enter Notes in this column under this heading" sqref="F3"/>
  </dataValidations>
  <printOptions horizontalCentered="1"/>
  <pageMargins left="0.25" right="0.25" top="0.5" bottom="0.5" header="0.3" footer="0.3"/>
  <pageSetup fitToHeight="0" orientation="landscape" r:id="rId1"/>
  <headerFooter differentFirst="1">
    <oddFooter>Page &amp;P of &amp;N</oddFooter>
  </headerFooter>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sheetPr>
  <dimension ref="A1:C13"/>
  <sheetViews>
    <sheetView workbookViewId="0">
      <selection activeCell="C7" sqref="C7"/>
    </sheetView>
  </sheetViews>
  <sheetFormatPr defaultRowHeight="15" x14ac:dyDescent="0.25"/>
  <cols>
    <col min="1" max="1" width="25.42578125" customWidth="1"/>
    <col min="3" max="3" width="58.28515625" customWidth="1"/>
  </cols>
  <sheetData>
    <row r="1" spans="1:3" x14ac:dyDescent="0.25">
      <c r="A1" s="20" t="s">
        <v>23</v>
      </c>
      <c r="B1" s="20" t="s">
        <v>20</v>
      </c>
      <c r="C1" s="20" t="s">
        <v>21</v>
      </c>
    </row>
    <row r="2" spans="1:3" ht="30" x14ac:dyDescent="0.25">
      <c r="A2" s="21" t="s">
        <v>24</v>
      </c>
      <c r="B2" s="21"/>
      <c r="C2" s="21" t="s">
        <v>22</v>
      </c>
    </row>
    <row r="3" spans="1:3" x14ac:dyDescent="0.25">
      <c r="A3" s="21" t="s">
        <v>26</v>
      </c>
      <c r="B3" s="21"/>
      <c r="C3" s="21" t="s">
        <v>25</v>
      </c>
    </row>
    <row r="4" spans="1:3" x14ac:dyDescent="0.25">
      <c r="A4" s="21" t="s">
        <v>27</v>
      </c>
      <c r="B4" s="21"/>
      <c r="C4" s="21" t="s">
        <v>22</v>
      </c>
    </row>
    <row r="5" spans="1:3" x14ac:dyDescent="0.25">
      <c r="A5" s="21" t="s">
        <v>28</v>
      </c>
      <c r="B5" s="21"/>
      <c r="C5" s="21" t="s">
        <v>22</v>
      </c>
    </row>
    <row r="6" spans="1:3" ht="45" x14ac:dyDescent="0.25">
      <c r="A6" s="21" t="s">
        <v>29</v>
      </c>
      <c r="B6" s="21"/>
      <c r="C6" s="21" t="s">
        <v>22</v>
      </c>
    </row>
    <row r="7" spans="1:3" x14ac:dyDescent="0.25">
      <c r="A7" s="21" t="s">
        <v>30</v>
      </c>
      <c r="B7" s="21"/>
      <c r="C7" s="21" t="s">
        <v>22</v>
      </c>
    </row>
    <row r="8" spans="1:3" ht="30" x14ac:dyDescent="0.25">
      <c r="A8" s="21" t="s">
        <v>31</v>
      </c>
      <c r="B8" s="21"/>
      <c r="C8" s="21" t="s">
        <v>22</v>
      </c>
    </row>
    <row r="9" spans="1:3" x14ac:dyDescent="0.25">
      <c r="A9" s="21" t="s">
        <v>32</v>
      </c>
      <c r="B9" s="21"/>
      <c r="C9" s="21" t="s">
        <v>22</v>
      </c>
    </row>
    <row r="10" spans="1:3" ht="45" x14ac:dyDescent="0.25">
      <c r="A10" s="21" t="s">
        <v>33</v>
      </c>
      <c r="B10" s="21"/>
      <c r="C10" s="21" t="s">
        <v>22</v>
      </c>
    </row>
    <row r="11" spans="1:3" x14ac:dyDescent="0.25">
      <c r="A11" s="21" t="s">
        <v>34</v>
      </c>
      <c r="B11" s="21"/>
      <c r="C11" s="21" t="s">
        <v>22</v>
      </c>
    </row>
    <row r="12" spans="1:3" x14ac:dyDescent="0.25">
      <c r="A12" s="21"/>
      <c r="B12" s="21"/>
      <c r="C12" s="21"/>
    </row>
    <row r="13" spans="1:3" x14ac:dyDescent="0.25">
      <c r="A13" s="21" t="s">
        <v>35</v>
      </c>
      <c r="B13" s="21"/>
      <c r="C13" s="2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39997558519241921"/>
  </sheetPr>
  <dimension ref="A1"/>
  <sheetViews>
    <sheetView workbookViewId="0">
      <selection activeCell="H9" sqref="H9"/>
    </sheetView>
  </sheetViews>
  <sheetFormatPr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
  <sheetViews>
    <sheetView workbookViewId="0">
      <selection activeCell="K9" sqref="K9"/>
    </sheetView>
  </sheetViews>
  <sheetFormatPr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17" sqref="F17"/>
    </sheetView>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I72"/>
  <sheetViews>
    <sheetView workbookViewId="0">
      <selection activeCell="C6" sqref="C6"/>
    </sheetView>
  </sheetViews>
  <sheetFormatPr defaultRowHeight="15" x14ac:dyDescent="0.25"/>
  <cols>
    <col min="3" max="3" width="17.42578125" customWidth="1"/>
    <col min="4" max="4" width="18" customWidth="1"/>
    <col min="5" max="34" width="10.85546875" customWidth="1"/>
    <col min="35" max="35" width="17.5703125" customWidth="1"/>
  </cols>
  <sheetData>
    <row r="1" spans="1:6" ht="105" x14ac:dyDescent="0.25">
      <c r="A1" t="s">
        <v>1</v>
      </c>
    </row>
    <row r="3" spans="1:6" x14ac:dyDescent="0.25">
      <c r="C3" t="s">
        <v>2</v>
      </c>
      <c r="D3" s="1">
        <f ca="1">TODAY()</f>
        <v>43432</v>
      </c>
      <c r="E3" s="1"/>
    </row>
    <row r="4" spans="1:6" x14ac:dyDescent="0.25">
      <c r="D4">
        <v>5</v>
      </c>
    </row>
    <row r="5" spans="1:6" x14ac:dyDescent="0.25">
      <c r="C5" t="s">
        <v>3</v>
      </c>
      <c r="D5">
        <f>ROWS(Activities[])</f>
        <v>9</v>
      </c>
    </row>
    <row r="6" spans="1:6" x14ac:dyDescent="0.25">
      <c r="E6" t="e">
        <f>NA()</f>
        <v>#N/A</v>
      </c>
    </row>
    <row r="7" spans="1:6" x14ac:dyDescent="0.25">
      <c r="E7" t="e">
        <f>NA()</f>
        <v>#N/A</v>
      </c>
    </row>
    <row r="8" spans="1:6" x14ac:dyDescent="0.25">
      <c r="E8" t="e">
        <f>NA()</f>
        <v>#N/A</v>
      </c>
    </row>
    <row r="9" spans="1:6" ht="30" x14ac:dyDescent="0.25">
      <c r="C9" s="2" t="s">
        <v>4</v>
      </c>
      <c r="D9">
        <f>SUMPRODUCT( ((Activities[开始]&gt;=StartDateWindow)+(Activities[结束]&gt;=StartDateWindow)&gt;0)*(Activities[开始]&lt;=(StartDateWindow+WindowDays-1)) )</f>
        <v>5</v>
      </c>
      <c r="E9" t="e">
        <f>NA()</f>
        <v>#N/A</v>
      </c>
    </row>
    <row r="10" spans="1:6" x14ac:dyDescent="0.25">
      <c r="D10">
        <v>9</v>
      </c>
      <c r="E10" t="e">
        <f>NA()</f>
        <v>#N/A</v>
      </c>
    </row>
    <row r="11" spans="1:6" x14ac:dyDescent="0.25">
      <c r="D11">
        <f>D10-MIN(D10,D9)</f>
        <v>4</v>
      </c>
      <c r="E11" t="e">
        <f>NA()</f>
        <v>#N/A</v>
      </c>
    </row>
    <row r="12" spans="1:6" x14ac:dyDescent="0.25">
      <c r="E12" t="e">
        <f>NA()</f>
        <v>#N/A</v>
      </c>
    </row>
    <row r="13" spans="1:6" x14ac:dyDescent="0.25">
      <c r="C13" s="2"/>
      <c r="E13" t="e">
        <f>NA()</f>
        <v>#N/A</v>
      </c>
    </row>
    <row r="14" spans="1:6" x14ac:dyDescent="0.25">
      <c r="C14" s="2"/>
      <c r="E14" t="e">
        <f>NA()</f>
        <v>#N/A</v>
      </c>
    </row>
    <row r="15" spans="1:6" x14ac:dyDescent="0.25">
      <c r="C15" s="2"/>
      <c r="E15">
        <f t="array" ref="E15">INDEX(Activities[Id],MATCH(1, ((Activities[开始]&gt;=StartDateWindow)+(Activities[结束]&gt;=StartDateWindow)&gt;0)*(Activities[开始]&lt;=(StartDateWindow+WindowDays-1)), 0))</f>
        <v>-5</v>
      </c>
      <c r="F15" t="e">
        <f t="shared" ref="F15:F23" ca="1" si="0">OFFSET(E15,-$D$11,)</f>
        <v>#N/A</v>
      </c>
    </row>
    <row r="16" spans="1:6" x14ac:dyDescent="0.25">
      <c r="C16" s="2"/>
      <c r="E16">
        <f t="array" ref="E16">INDEX(Activities[Id],MATCH(1, (Activities[Id]&gt;E15)*((Activities[开始]&gt;=StartDateWindow)+(Activities[结束]&gt;=StartDateWindow)&gt;0)*(Activities[开始]&lt;=(StartDateWindow+WindowDays-1)), 0))</f>
        <v>-4</v>
      </c>
      <c r="F16" t="e">
        <f t="shared" ca="1" si="0"/>
        <v>#N/A</v>
      </c>
    </row>
    <row r="17" spans="1:35" x14ac:dyDescent="0.25">
      <c r="C17" s="2"/>
      <c r="E17">
        <f t="array" ref="E17">INDEX(Activities[Id],MATCH(1, (Activities[Id]&gt;E16)*((Activities[开始]&gt;=StartDateWindow)+(Activities[结束]&gt;=StartDateWindow)&gt;0)*(Activities[开始]&lt;=(StartDateWindow+WindowDays-1)), 0))</f>
        <v>-3</v>
      </c>
      <c r="F17" t="e">
        <f t="shared" ca="1" si="0"/>
        <v>#N/A</v>
      </c>
    </row>
    <row r="18" spans="1:35" x14ac:dyDescent="0.25">
      <c r="E18">
        <f t="array" ref="E18">INDEX(Activities[Id],MATCH(1, (Activities[Id]&gt;E17)*((Activities[开始]&gt;=StartDateWindow)+(Activities[结束]&gt;=StartDateWindow)&gt;0)*(Activities[开始]&lt;=(StartDateWindow+WindowDays-1)), 0))</f>
        <v>-2</v>
      </c>
      <c r="F18" t="e">
        <f t="shared" ca="1" si="0"/>
        <v>#N/A</v>
      </c>
    </row>
    <row r="19" spans="1:35" x14ac:dyDescent="0.25">
      <c r="E19">
        <f t="array" ref="E19">INDEX(Activities[Id],MATCH(1, (Activities[Id]&gt;E18)*((Activities[开始]&gt;=StartDateWindow)+(Activities[结束]&gt;=StartDateWindow)&gt;0)*(Activities[开始]&lt;=(StartDateWindow+WindowDays-1)), 0))</f>
        <v>-1</v>
      </c>
      <c r="F19">
        <f t="shared" ca="1" si="0"/>
        <v>-5</v>
      </c>
    </row>
    <row r="20" spans="1:35" x14ac:dyDescent="0.25">
      <c r="E20" t="e">
        <f t="array" ref="E20">INDEX(Activities[Id],MATCH(1, (Activities[Id]&gt;E19)*((Activities[开始]&gt;=StartDateWindow)+(Activities[结束]&gt;=StartDateWindow)&gt;0)*(Activities[开始]&lt;=(StartDateWindow+WindowDays-1)), 0))</f>
        <v>#N/A</v>
      </c>
      <c r="F20">
        <f t="shared" ca="1" si="0"/>
        <v>-4</v>
      </c>
    </row>
    <row r="21" spans="1:35" x14ac:dyDescent="0.25">
      <c r="E21" t="e">
        <f t="array" ref="E21">INDEX(Activities[Id],MATCH(1, (Activities[Id]&gt;E20)*((Activities[开始]&gt;=StartDateWindow)+(Activities[结束]&gt;=StartDateWindow)&gt;0)*(Activities[开始]&lt;=(StartDateWindow+WindowDays-1)), 0))</f>
        <v>#N/A</v>
      </c>
      <c r="F21">
        <f t="shared" ca="1" si="0"/>
        <v>-3</v>
      </c>
    </row>
    <row r="22" spans="1:35" x14ac:dyDescent="0.25">
      <c r="E22" t="e">
        <f t="array" ref="E22">INDEX(Activities[Id],MATCH(1, (Activities[Id]&gt;E21)*((Activities[开始]&gt;=StartDateWindow)+(Activities[结束]&gt;=StartDateWindow)&gt;0)*(Activities[开始]&lt;=(StartDateWindow+WindowDays-1)), 0))</f>
        <v>#N/A</v>
      </c>
      <c r="F22">
        <f t="shared" ca="1" si="0"/>
        <v>-2</v>
      </c>
    </row>
    <row r="23" spans="1:35" x14ac:dyDescent="0.25">
      <c r="E23" t="e">
        <f t="array" ref="E23">INDEX(Activities[Id],MATCH(1, (Activities[Id]&gt;E22)*((Activities[开始]&gt;=StartDateWindow)+(Activities[结束]&gt;=StartDateWindow)&gt;0)*(Activities[开始]&lt;=(StartDateWindow+WindowDays-1)), 0))</f>
        <v>#N/A</v>
      </c>
      <c r="F23">
        <f t="shared" ca="1" si="0"/>
        <v>-1</v>
      </c>
    </row>
    <row r="25" spans="1:35" ht="30" x14ac:dyDescent="0.25">
      <c r="C25" t="s">
        <v>5</v>
      </c>
      <c r="D25" s="1">
        <f>StartDate+WindowOffset</f>
        <v>43434</v>
      </c>
    </row>
    <row r="26" spans="1:35" x14ac:dyDescent="0.25">
      <c r="C26" t="s">
        <v>6</v>
      </c>
      <c r="D26">
        <v>0</v>
      </c>
    </row>
    <row r="28" spans="1:35" x14ac:dyDescent="0.25">
      <c r="C28" t="s">
        <v>7</v>
      </c>
      <c r="D28" s="2">
        <f>任务清单!D2</f>
        <v>43434</v>
      </c>
    </row>
    <row r="29" spans="1:35" x14ac:dyDescent="0.25">
      <c r="C29" t="s">
        <v>8</v>
      </c>
      <c r="D29">
        <v>30</v>
      </c>
    </row>
    <row r="31" spans="1:35" ht="30" x14ac:dyDescent="0.25">
      <c r="A31" t="s">
        <v>9</v>
      </c>
      <c r="B31" t="s">
        <v>10</v>
      </c>
      <c r="C31" t="s">
        <v>11</v>
      </c>
      <c r="D31" t="s">
        <v>12</v>
      </c>
      <c r="E31" s="1">
        <f>StartDateWindow</f>
        <v>43434</v>
      </c>
      <c r="F31" s="1">
        <f t="shared" ref="F31:AI31" si="1">E31+1</f>
        <v>43435</v>
      </c>
      <c r="G31" s="1">
        <f t="shared" si="1"/>
        <v>43436</v>
      </c>
      <c r="H31" s="1">
        <f t="shared" si="1"/>
        <v>43437</v>
      </c>
      <c r="I31" s="1">
        <f t="shared" si="1"/>
        <v>43438</v>
      </c>
      <c r="J31" s="1">
        <f t="shared" si="1"/>
        <v>43439</v>
      </c>
      <c r="K31" s="1">
        <f t="shared" si="1"/>
        <v>43440</v>
      </c>
      <c r="L31" s="1">
        <f t="shared" si="1"/>
        <v>43441</v>
      </c>
      <c r="M31" s="1">
        <f t="shared" si="1"/>
        <v>43442</v>
      </c>
      <c r="N31" s="1">
        <f t="shared" si="1"/>
        <v>43443</v>
      </c>
      <c r="O31" s="1">
        <f t="shared" si="1"/>
        <v>43444</v>
      </c>
      <c r="P31" s="1">
        <f t="shared" si="1"/>
        <v>43445</v>
      </c>
      <c r="Q31" s="1">
        <f t="shared" si="1"/>
        <v>43446</v>
      </c>
      <c r="R31" s="1">
        <f t="shared" si="1"/>
        <v>43447</v>
      </c>
      <c r="S31" s="1">
        <f t="shared" si="1"/>
        <v>43448</v>
      </c>
      <c r="T31" s="1">
        <f t="shared" si="1"/>
        <v>43449</v>
      </c>
      <c r="U31" s="1">
        <f t="shared" si="1"/>
        <v>43450</v>
      </c>
      <c r="V31" s="1">
        <f t="shared" si="1"/>
        <v>43451</v>
      </c>
      <c r="W31" s="1">
        <f t="shared" si="1"/>
        <v>43452</v>
      </c>
      <c r="X31" s="1">
        <f t="shared" si="1"/>
        <v>43453</v>
      </c>
      <c r="Y31" s="1">
        <f t="shared" si="1"/>
        <v>43454</v>
      </c>
      <c r="Z31" s="1">
        <f t="shared" si="1"/>
        <v>43455</v>
      </c>
      <c r="AA31" s="1">
        <f t="shared" si="1"/>
        <v>43456</v>
      </c>
      <c r="AB31" s="1">
        <f t="shared" si="1"/>
        <v>43457</v>
      </c>
      <c r="AC31" s="1">
        <f t="shared" si="1"/>
        <v>43458</v>
      </c>
      <c r="AD31" s="1">
        <f t="shared" si="1"/>
        <v>43459</v>
      </c>
      <c r="AE31" s="1">
        <f t="shared" si="1"/>
        <v>43460</v>
      </c>
      <c r="AF31" s="1">
        <f t="shared" si="1"/>
        <v>43461</v>
      </c>
      <c r="AG31" s="1">
        <f t="shared" si="1"/>
        <v>43462</v>
      </c>
      <c r="AH31" s="1">
        <f t="shared" si="1"/>
        <v>43463</v>
      </c>
      <c r="AI31" s="1">
        <f t="shared" si="1"/>
        <v>43464</v>
      </c>
    </row>
    <row r="32" spans="1:35" x14ac:dyDescent="0.25">
      <c r="A32">
        <v>11.3</v>
      </c>
      <c r="B32">
        <v>1</v>
      </c>
      <c r="C32" t="e">
        <f t="shared" ref="C32:C40" ca="1" si="2">F15</f>
        <v>#N/A</v>
      </c>
      <c r="D32" t="e">
        <f ca="1">INDEX(Activities[里程碑],MATCH($C32,Activities[Id],0))</f>
        <v>#N/A</v>
      </c>
      <c r="E32" t="e">
        <f ca="1">GridCalc</f>
        <v>#N/A</v>
      </c>
      <c r="F32" t="e">
        <f ca="1">GridCalc</f>
        <v>#N/A</v>
      </c>
      <c r="G32" t="e">
        <f ca="1">GridCalc</f>
        <v>#N/A</v>
      </c>
      <c r="H32" t="e">
        <f ca="1">GridCalc</f>
        <v>#N/A</v>
      </c>
      <c r="I32" t="e">
        <f ca="1">GridCalc</f>
        <v>#N/A</v>
      </c>
      <c r="J32" t="e">
        <f ca="1">GridCalc</f>
        <v>#N/A</v>
      </c>
      <c r="K32" t="e">
        <f ca="1">GridCalc</f>
        <v>#N/A</v>
      </c>
      <c r="L32" t="e">
        <f ca="1">GridCalc</f>
        <v>#N/A</v>
      </c>
      <c r="M32" t="e">
        <f ca="1">GridCalc</f>
        <v>#N/A</v>
      </c>
      <c r="N32" t="e">
        <f ca="1">GridCalc</f>
        <v>#N/A</v>
      </c>
      <c r="O32" t="e">
        <f ca="1">GridCalc</f>
        <v>#N/A</v>
      </c>
      <c r="P32" t="e">
        <f ca="1">GridCalc</f>
        <v>#N/A</v>
      </c>
      <c r="Q32" t="e">
        <f ca="1">GridCalc</f>
        <v>#N/A</v>
      </c>
      <c r="R32" t="e">
        <f ca="1">GridCalc</f>
        <v>#N/A</v>
      </c>
      <c r="S32" t="e">
        <f ca="1">GridCalc</f>
        <v>#N/A</v>
      </c>
      <c r="T32" t="e">
        <f ca="1">GridCalc</f>
        <v>#N/A</v>
      </c>
      <c r="U32" t="e">
        <f ca="1">GridCalc</f>
        <v>#N/A</v>
      </c>
      <c r="V32" t="e">
        <f ca="1">GridCalc</f>
        <v>#N/A</v>
      </c>
      <c r="W32" t="e">
        <f ca="1">GridCalc</f>
        <v>#N/A</v>
      </c>
      <c r="X32" t="e">
        <f ca="1">GridCalc</f>
        <v>#N/A</v>
      </c>
      <c r="Y32" t="e">
        <f ca="1">GridCalc</f>
        <v>#N/A</v>
      </c>
      <c r="Z32" t="e">
        <f ca="1">GridCalc</f>
        <v>#N/A</v>
      </c>
      <c r="AA32" t="e">
        <f ca="1">GridCalc</f>
        <v>#N/A</v>
      </c>
      <c r="AB32" t="e">
        <f ca="1">GridCalc</f>
        <v>#N/A</v>
      </c>
      <c r="AC32" t="e">
        <f ca="1">GridCalc</f>
        <v>#N/A</v>
      </c>
      <c r="AD32" t="e">
        <f ca="1">GridCalc</f>
        <v>#N/A</v>
      </c>
      <c r="AE32" t="e">
        <f ca="1">GridCalc</f>
        <v>#N/A</v>
      </c>
      <c r="AF32" t="e">
        <f ca="1">GridCalc</f>
        <v>#N/A</v>
      </c>
      <c r="AG32" t="e">
        <f ca="1">GridCalc</f>
        <v>#N/A</v>
      </c>
      <c r="AH32" t="e">
        <f ca="1">GridCalc</f>
        <v>#N/A</v>
      </c>
      <c r="AI32" t="e">
        <f ca="1">GridCalc</f>
        <v>#N/A</v>
      </c>
    </row>
    <row r="33" spans="1:35" x14ac:dyDescent="0.25">
      <c r="A33">
        <f>A32-1</f>
        <v>10.3</v>
      </c>
      <c r="B33">
        <v>2</v>
      </c>
      <c r="C33" t="e">
        <f t="shared" ca="1" si="2"/>
        <v>#N/A</v>
      </c>
      <c r="D33" t="e">
        <f ca="1">INDEX(Activities[里程碑],MATCH($C33,Activities[Id],0))</f>
        <v>#N/A</v>
      </c>
      <c r="E33" t="e">
        <f ca="1">GridCalc</f>
        <v>#N/A</v>
      </c>
      <c r="F33" t="e">
        <f ca="1">GridCalc</f>
        <v>#N/A</v>
      </c>
      <c r="G33" t="e">
        <f ca="1">GridCalc</f>
        <v>#N/A</v>
      </c>
      <c r="H33" t="e">
        <f ca="1">GridCalc</f>
        <v>#N/A</v>
      </c>
      <c r="I33" t="e">
        <f ca="1">GridCalc</f>
        <v>#N/A</v>
      </c>
      <c r="J33" t="e">
        <f ca="1">GridCalc</f>
        <v>#N/A</v>
      </c>
      <c r="K33" t="e">
        <f ca="1">GridCalc</f>
        <v>#N/A</v>
      </c>
      <c r="L33" t="e">
        <f ca="1">GridCalc</f>
        <v>#N/A</v>
      </c>
      <c r="M33" t="e">
        <f ca="1">GridCalc</f>
        <v>#N/A</v>
      </c>
      <c r="N33" t="e">
        <f ca="1">GridCalc</f>
        <v>#N/A</v>
      </c>
      <c r="O33" t="e">
        <f ca="1">GridCalc</f>
        <v>#N/A</v>
      </c>
      <c r="P33" t="e">
        <f ca="1">GridCalc</f>
        <v>#N/A</v>
      </c>
      <c r="Q33" t="e">
        <f ca="1">GridCalc</f>
        <v>#N/A</v>
      </c>
      <c r="R33" t="e">
        <f ca="1">GridCalc</f>
        <v>#N/A</v>
      </c>
      <c r="S33" t="e">
        <f ca="1">GridCalc</f>
        <v>#N/A</v>
      </c>
      <c r="T33" t="e">
        <f ca="1">GridCalc</f>
        <v>#N/A</v>
      </c>
      <c r="U33" t="e">
        <f ca="1">GridCalc</f>
        <v>#N/A</v>
      </c>
      <c r="V33" t="e">
        <f ca="1">GridCalc</f>
        <v>#N/A</v>
      </c>
      <c r="W33" t="e">
        <f ca="1">GridCalc</f>
        <v>#N/A</v>
      </c>
      <c r="X33" t="e">
        <f ca="1">GridCalc</f>
        <v>#N/A</v>
      </c>
      <c r="Y33" t="e">
        <f ca="1">GridCalc</f>
        <v>#N/A</v>
      </c>
      <c r="Z33" t="e">
        <f ca="1">GridCalc</f>
        <v>#N/A</v>
      </c>
      <c r="AA33" t="e">
        <f ca="1">GridCalc</f>
        <v>#N/A</v>
      </c>
      <c r="AB33" t="e">
        <f ca="1">GridCalc</f>
        <v>#N/A</v>
      </c>
      <c r="AC33" t="e">
        <f ca="1">GridCalc</f>
        <v>#N/A</v>
      </c>
      <c r="AD33" t="e">
        <f ca="1">GridCalc</f>
        <v>#N/A</v>
      </c>
      <c r="AE33" t="e">
        <f ca="1">GridCalc</f>
        <v>#N/A</v>
      </c>
      <c r="AF33" t="e">
        <f ca="1">GridCalc</f>
        <v>#N/A</v>
      </c>
      <c r="AG33" t="e">
        <f ca="1">GridCalc</f>
        <v>#N/A</v>
      </c>
      <c r="AH33" t="e">
        <f ca="1">GridCalc</f>
        <v>#N/A</v>
      </c>
      <c r="AI33" t="e">
        <f ca="1">GridCalc</f>
        <v>#N/A</v>
      </c>
    </row>
    <row r="34" spans="1:35" x14ac:dyDescent="0.25">
      <c r="A34">
        <f t="shared" ref="A34:A40" si="3">A33-1</f>
        <v>9.3000000000000007</v>
      </c>
      <c r="B34">
        <v>3</v>
      </c>
      <c r="C34" t="e">
        <f t="shared" ca="1" si="2"/>
        <v>#N/A</v>
      </c>
      <c r="D34" t="e">
        <f ca="1">INDEX(Activities[里程碑],MATCH($C34,Activities[Id],0))</f>
        <v>#N/A</v>
      </c>
      <c r="E34" t="e">
        <f ca="1">GridCalc</f>
        <v>#N/A</v>
      </c>
      <c r="F34" t="e">
        <f ca="1">GridCalc</f>
        <v>#N/A</v>
      </c>
      <c r="G34" t="e">
        <f ca="1">GridCalc</f>
        <v>#N/A</v>
      </c>
      <c r="H34" t="e">
        <f ca="1">GridCalc</f>
        <v>#N/A</v>
      </c>
      <c r="I34" t="e">
        <f ca="1">GridCalc</f>
        <v>#N/A</v>
      </c>
      <c r="J34" t="e">
        <f ca="1">GridCalc</f>
        <v>#N/A</v>
      </c>
      <c r="K34" t="e">
        <f ca="1">GridCalc</f>
        <v>#N/A</v>
      </c>
      <c r="L34" t="e">
        <f ca="1">GridCalc</f>
        <v>#N/A</v>
      </c>
      <c r="M34" t="e">
        <f ca="1">GridCalc</f>
        <v>#N/A</v>
      </c>
      <c r="N34" t="e">
        <f ca="1">GridCalc</f>
        <v>#N/A</v>
      </c>
      <c r="O34" t="e">
        <f ca="1">GridCalc</f>
        <v>#N/A</v>
      </c>
      <c r="P34" t="e">
        <f ca="1">GridCalc</f>
        <v>#N/A</v>
      </c>
      <c r="Q34" t="e">
        <f ca="1">GridCalc</f>
        <v>#N/A</v>
      </c>
      <c r="R34" t="e">
        <f ca="1">GridCalc</f>
        <v>#N/A</v>
      </c>
      <c r="S34" t="e">
        <f ca="1">GridCalc</f>
        <v>#N/A</v>
      </c>
      <c r="T34" t="e">
        <f ca="1">GridCalc</f>
        <v>#N/A</v>
      </c>
      <c r="U34" t="e">
        <f ca="1">GridCalc</f>
        <v>#N/A</v>
      </c>
      <c r="V34" t="e">
        <f ca="1">GridCalc</f>
        <v>#N/A</v>
      </c>
      <c r="W34" t="e">
        <f ca="1">GridCalc</f>
        <v>#N/A</v>
      </c>
      <c r="X34" t="e">
        <f ca="1">GridCalc</f>
        <v>#N/A</v>
      </c>
      <c r="Y34" t="e">
        <f ca="1">GridCalc</f>
        <v>#N/A</v>
      </c>
      <c r="Z34" t="e">
        <f ca="1">GridCalc</f>
        <v>#N/A</v>
      </c>
      <c r="AA34" t="e">
        <f ca="1">GridCalc</f>
        <v>#N/A</v>
      </c>
      <c r="AB34" t="e">
        <f ca="1">GridCalc</f>
        <v>#N/A</v>
      </c>
      <c r="AC34" t="e">
        <f ca="1">GridCalc</f>
        <v>#N/A</v>
      </c>
      <c r="AD34" t="e">
        <f ca="1">GridCalc</f>
        <v>#N/A</v>
      </c>
      <c r="AE34" t="e">
        <f ca="1">GridCalc</f>
        <v>#N/A</v>
      </c>
      <c r="AF34" t="e">
        <f ca="1">GridCalc</f>
        <v>#N/A</v>
      </c>
      <c r="AG34" t="e">
        <f ca="1">GridCalc</f>
        <v>#N/A</v>
      </c>
      <c r="AH34" t="e">
        <f ca="1">GridCalc</f>
        <v>#N/A</v>
      </c>
      <c r="AI34" t="e">
        <f ca="1">GridCalc</f>
        <v>#N/A</v>
      </c>
    </row>
    <row r="35" spans="1:35" ht="30" x14ac:dyDescent="0.25">
      <c r="A35">
        <f t="shared" si="3"/>
        <v>8.3000000000000007</v>
      </c>
      <c r="B35">
        <v>4</v>
      </c>
      <c r="C35" t="e">
        <f t="shared" ca="1" si="2"/>
        <v>#N/A</v>
      </c>
      <c r="D35" t="e">
        <f ca="1">INDEX(Activities[里程碑],MATCH($C35,Activities[Id],0))</f>
        <v>#N/A</v>
      </c>
      <c r="E35" t="e">
        <f ca="1">GridCalc</f>
        <v>#N/A</v>
      </c>
      <c r="F35" t="e">
        <f ca="1">GridCalc</f>
        <v>#N/A</v>
      </c>
      <c r="G35" t="e">
        <f ca="1">GridCalc</f>
        <v>#N/A</v>
      </c>
      <c r="H35" t="e">
        <f ca="1">GridCalc</f>
        <v>#N/A</v>
      </c>
      <c r="I35" t="e">
        <f ca="1">GridCalc</f>
        <v>#N/A</v>
      </c>
      <c r="J35" t="e">
        <f ca="1">GridCalc</f>
        <v>#N/A</v>
      </c>
      <c r="K35" t="e">
        <f ca="1">GridCalc</f>
        <v>#N/A</v>
      </c>
      <c r="L35" t="e">
        <f ca="1">GridCalc</f>
        <v>#N/A</v>
      </c>
      <c r="M35" t="e">
        <f ca="1">GridCalc</f>
        <v>#N/A</v>
      </c>
      <c r="N35" t="e">
        <f ca="1">GridCalc</f>
        <v>#N/A</v>
      </c>
      <c r="O35" t="e">
        <f ca="1">GridCalc</f>
        <v>#N/A</v>
      </c>
      <c r="P35" t="e">
        <f ca="1">GridCalc</f>
        <v>#N/A</v>
      </c>
      <c r="Q35" t="e">
        <f ca="1">GridCalc</f>
        <v>#N/A</v>
      </c>
      <c r="R35" t="e">
        <f ca="1">GridCalc</f>
        <v>#N/A</v>
      </c>
      <c r="S35" t="e">
        <f ca="1">GridCalc</f>
        <v>#N/A</v>
      </c>
      <c r="T35" t="e">
        <f ca="1">GridCalc</f>
        <v>#N/A</v>
      </c>
      <c r="U35" t="e">
        <f ca="1">GridCalc</f>
        <v>#N/A</v>
      </c>
      <c r="V35" t="e">
        <f ca="1">GridCalc</f>
        <v>#N/A</v>
      </c>
      <c r="W35" t="e">
        <f ca="1">GridCalc</f>
        <v>#N/A</v>
      </c>
      <c r="X35" t="e">
        <f ca="1">GridCalc</f>
        <v>#N/A</v>
      </c>
      <c r="Y35" t="e">
        <f ca="1">GridCalc</f>
        <v>#N/A</v>
      </c>
      <c r="Z35" t="e">
        <f ca="1">GridCalc</f>
        <v>#N/A</v>
      </c>
      <c r="AA35" t="e">
        <f ca="1">GridCalc</f>
        <v>#N/A</v>
      </c>
      <c r="AB35" t="e">
        <f ca="1">GridCalc</f>
        <v>#N/A</v>
      </c>
      <c r="AC35" t="e">
        <f ca="1">GridCalc</f>
        <v>#N/A</v>
      </c>
      <c r="AD35" t="e">
        <f ca="1">GridCalc</f>
        <v>#N/A</v>
      </c>
      <c r="AE35" t="e">
        <f ca="1">GridCalc</f>
        <v>#N/A</v>
      </c>
      <c r="AF35" t="e">
        <f ca="1">GridCalc</f>
        <v>#N/A</v>
      </c>
      <c r="AG35" t="e">
        <f ca="1">GridCalc</f>
        <v>#N/A</v>
      </c>
      <c r="AH35" t="e">
        <f ca="1">GridCalc</f>
        <v>#N/A</v>
      </c>
      <c r="AI35" t="e">
        <f ca="1">GridCalc</f>
        <v>#N/A</v>
      </c>
    </row>
    <row r="36" spans="1:35" ht="30" x14ac:dyDescent="0.25">
      <c r="A36">
        <f t="shared" si="3"/>
        <v>7.3000000000000007</v>
      </c>
      <c r="B36">
        <v>5</v>
      </c>
      <c r="C36">
        <f t="shared" ca="1" si="2"/>
        <v>-5</v>
      </c>
      <c r="D36" t="str">
        <f ca="1">INDEX(Activities[里程碑],MATCH($C36,Activities[Id],0))</f>
        <v>一期项目开始</v>
      </c>
      <c r="E36">
        <f ca="1">GridCalc</f>
        <v>7.3000000000000007</v>
      </c>
      <c r="F36" t="e">
        <f ca="1">GridCalc</f>
        <v>#N/A</v>
      </c>
      <c r="G36" t="e">
        <f ca="1">GridCalc</f>
        <v>#N/A</v>
      </c>
      <c r="H36" t="e">
        <f ca="1">GridCalc</f>
        <v>#N/A</v>
      </c>
      <c r="I36" t="e">
        <f ca="1">GridCalc</f>
        <v>#N/A</v>
      </c>
      <c r="J36" t="e">
        <f ca="1">GridCalc</f>
        <v>#N/A</v>
      </c>
      <c r="K36" t="e">
        <f ca="1">GridCalc</f>
        <v>#N/A</v>
      </c>
      <c r="L36" t="e">
        <f ca="1">GridCalc</f>
        <v>#N/A</v>
      </c>
      <c r="M36" t="e">
        <f ca="1">GridCalc</f>
        <v>#N/A</v>
      </c>
      <c r="N36" t="e">
        <f ca="1">GridCalc</f>
        <v>#N/A</v>
      </c>
      <c r="O36" t="e">
        <f ca="1">GridCalc</f>
        <v>#N/A</v>
      </c>
      <c r="P36" t="e">
        <f ca="1">GridCalc</f>
        <v>#N/A</v>
      </c>
      <c r="Q36" t="e">
        <f ca="1">GridCalc</f>
        <v>#N/A</v>
      </c>
      <c r="R36" t="e">
        <f ca="1">GridCalc</f>
        <v>#N/A</v>
      </c>
      <c r="S36" t="e">
        <f ca="1">GridCalc</f>
        <v>#N/A</v>
      </c>
      <c r="T36" t="e">
        <f ca="1">GridCalc</f>
        <v>#N/A</v>
      </c>
      <c r="U36" t="e">
        <f ca="1">GridCalc</f>
        <v>#N/A</v>
      </c>
      <c r="V36" t="e">
        <f ca="1">GridCalc</f>
        <v>#N/A</v>
      </c>
      <c r="W36" t="e">
        <f ca="1">GridCalc</f>
        <v>#N/A</v>
      </c>
      <c r="X36" t="e">
        <f ca="1">GridCalc</f>
        <v>#N/A</v>
      </c>
      <c r="Y36" t="e">
        <f ca="1">GridCalc</f>
        <v>#N/A</v>
      </c>
      <c r="Z36" t="e">
        <f ca="1">GridCalc</f>
        <v>#N/A</v>
      </c>
      <c r="AA36" t="e">
        <f ca="1">GridCalc</f>
        <v>#N/A</v>
      </c>
      <c r="AB36" t="e">
        <f ca="1">GridCalc</f>
        <v>#N/A</v>
      </c>
      <c r="AC36" t="e">
        <f ca="1">GridCalc</f>
        <v>#N/A</v>
      </c>
      <c r="AD36" t="e">
        <f ca="1">GridCalc</f>
        <v>#N/A</v>
      </c>
      <c r="AE36" t="e">
        <f ca="1">GridCalc</f>
        <v>#N/A</v>
      </c>
      <c r="AF36" t="e">
        <f ca="1">GridCalc</f>
        <v>#N/A</v>
      </c>
      <c r="AG36" t="e">
        <f ca="1">GridCalc</f>
        <v>#N/A</v>
      </c>
      <c r="AH36" t="e">
        <f ca="1">GridCalc</f>
        <v>#N/A</v>
      </c>
      <c r="AI36" t="e">
        <f ca="1">GridCalc</f>
        <v>#N/A</v>
      </c>
    </row>
    <row r="37" spans="1:35" ht="30" x14ac:dyDescent="0.25">
      <c r="A37">
        <f t="shared" si="3"/>
        <v>6.3000000000000007</v>
      </c>
      <c r="B37">
        <v>6</v>
      </c>
      <c r="C37">
        <f t="shared" ca="1" si="2"/>
        <v>-4</v>
      </c>
      <c r="D37" t="str">
        <f ca="1">INDEX(Activities[里程碑],MATCH($C37,Activities[Id],0))</f>
        <v>１成立导师资源池</v>
      </c>
      <c r="E37">
        <f ca="1">GridCalc</f>
        <v>6.3000000000000007</v>
      </c>
      <c r="F37" t="e">
        <f ca="1">GridCalc</f>
        <v>#N/A</v>
      </c>
      <c r="G37" t="e">
        <f ca="1">GridCalc</f>
        <v>#N/A</v>
      </c>
      <c r="H37" t="e">
        <f ca="1">GridCalc</f>
        <v>#N/A</v>
      </c>
      <c r="I37" t="e">
        <f ca="1">GridCalc</f>
        <v>#N/A</v>
      </c>
      <c r="J37" t="e">
        <f ca="1">GridCalc</f>
        <v>#N/A</v>
      </c>
      <c r="K37" t="e">
        <f ca="1">GridCalc</f>
        <v>#N/A</v>
      </c>
      <c r="L37" t="e">
        <f ca="1">GridCalc</f>
        <v>#N/A</v>
      </c>
      <c r="M37" t="e">
        <f ca="1">GridCalc</f>
        <v>#N/A</v>
      </c>
      <c r="N37" t="e">
        <f ca="1">GridCalc</f>
        <v>#N/A</v>
      </c>
      <c r="O37" t="e">
        <f ca="1">GridCalc</f>
        <v>#N/A</v>
      </c>
      <c r="P37" t="e">
        <f ca="1">GridCalc</f>
        <v>#N/A</v>
      </c>
      <c r="Q37" t="e">
        <f ca="1">GridCalc</f>
        <v>#N/A</v>
      </c>
      <c r="R37" t="e">
        <f ca="1">GridCalc</f>
        <v>#N/A</v>
      </c>
      <c r="S37" t="e">
        <f ca="1">GridCalc</f>
        <v>#N/A</v>
      </c>
      <c r="T37" t="e">
        <f ca="1">GridCalc</f>
        <v>#N/A</v>
      </c>
      <c r="U37" t="e">
        <f ca="1">GridCalc</f>
        <v>#N/A</v>
      </c>
      <c r="V37" t="e">
        <f ca="1">GridCalc</f>
        <v>#N/A</v>
      </c>
      <c r="W37" t="e">
        <f ca="1">GridCalc</f>
        <v>#N/A</v>
      </c>
      <c r="X37" t="e">
        <f ca="1">GridCalc</f>
        <v>#N/A</v>
      </c>
      <c r="Y37" t="e">
        <f ca="1">GridCalc</f>
        <v>#N/A</v>
      </c>
      <c r="Z37" t="e">
        <f ca="1">GridCalc</f>
        <v>#N/A</v>
      </c>
      <c r="AA37" t="e">
        <f ca="1">GridCalc</f>
        <v>#N/A</v>
      </c>
      <c r="AB37" t="e">
        <f ca="1">GridCalc</f>
        <v>#N/A</v>
      </c>
      <c r="AC37" t="e">
        <f ca="1">GridCalc</f>
        <v>#N/A</v>
      </c>
      <c r="AD37" t="e">
        <f ca="1">GridCalc</f>
        <v>#N/A</v>
      </c>
      <c r="AE37" t="e">
        <f ca="1">GridCalc</f>
        <v>#N/A</v>
      </c>
      <c r="AF37" t="e">
        <f ca="1">GridCalc</f>
        <v>#N/A</v>
      </c>
      <c r="AG37" t="e">
        <f ca="1">GridCalc</f>
        <v>#N/A</v>
      </c>
      <c r="AH37" t="e">
        <f ca="1">GridCalc</f>
        <v>#N/A</v>
      </c>
      <c r="AI37" t="e">
        <f ca="1">GridCalc</f>
        <v>#N/A</v>
      </c>
    </row>
    <row r="38" spans="1:35" ht="30" x14ac:dyDescent="0.25">
      <c r="A38">
        <f t="shared" si="3"/>
        <v>5.3000000000000007</v>
      </c>
      <c r="B38">
        <v>7</v>
      </c>
      <c r="C38">
        <f t="shared" ca="1" si="2"/>
        <v>-3</v>
      </c>
      <c r="D38" t="str">
        <f ca="1">INDEX(Activities[里程碑],MATCH($C38,Activities[Id],0))</f>
        <v>２成立运营小组</v>
      </c>
      <c r="E38" t="e">
        <f ca="1">GridCalc</f>
        <v>#N/A</v>
      </c>
      <c r="F38" t="e">
        <f ca="1">GridCalc</f>
        <v>#N/A</v>
      </c>
      <c r="G38">
        <f ca="1">GridCalc</f>
        <v>5.3000000000000007</v>
      </c>
      <c r="H38">
        <f ca="1">GridCalc</f>
        <v>5.3000000000000007</v>
      </c>
      <c r="I38">
        <f ca="1">GridCalc</f>
        <v>5.3000000000000007</v>
      </c>
      <c r="J38">
        <f ca="1">GridCalc</f>
        <v>5.3000000000000007</v>
      </c>
      <c r="K38" t="e">
        <f ca="1">GridCalc</f>
        <v>#N/A</v>
      </c>
      <c r="L38" t="e">
        <f ca="1">GridCalc</f>
        <v>#N/A</v>
      </c>
      <c r="M38" t="e">
        <f ca="1">GridCalc</f>
        <v>#N/A</v>
      </c>
      <c r="N38" t="e">
        <f ca="1">GridCalc</f>
        <v>#N/A</v>
      </c>
      <c r="O38" t="e">
        <f ca="1">GridCalc</f>
        <v>#N/A</v>
      </c>
      <c r="P38" t="e">
        <f ca="1">GridCalc</f>
        <v>#N/A</v>
      </c>
      <c r="Q38" t="e">
        <f ca="1">GridCalc</f>
        <v>#N/A</v>
      </c>
      <c r="R38" t="e">
        <f ca="1">GridCalc</f>
        <v>#N/A</v>
      </c>
      <c r="S38" t="e">
        <f ca="1">GridCalc</f>
        <v>#N/A</v>
      </c>
      <c r="T38" t="e">
        <f ca="1">GridCalc</f>
        <v>#N/A</v>
      </c>
      <c r="U38" t="e">
        <f ca="1">GridCalc</f>
        <v>#N/A</v>
      </c>
      <c r="V38" t="e">
        <f ca="1">GridCalc</f>
        <v>#N/A</v>
      </c>
      <c r="W38" t="e">
        <f ca="1">GridCalc</f>
        <v>#N/A</v>
      </c>
      <c r="X38" t="e">
        <f ca="1">GridCalc</f>
        <v>#N/A</v>
      </c>
      <c r="Y38" t="e">
        <f ca="1">GridCalc</f>
        <v>#N/A</v>
      </c>
      <c r="Z38" t="e">
        <f ca="1">GridCalc</f>
        <v>#N/A</v>
      </c>
      <c r="AA38" t="e">
        <f ca="1">GridCalc</f>
        <v>#N/A</v>
      </c>
      <c r="AB38" t="e">
        <f ca="1">GridCalc</f>
        <v>#N/A</v>
      </c>
      <c r="AC38" t="e">
        <f ca="1">GridCalc</f>
        <v>#N/A</v>
      </c>
      <c r="AD38" t="e">
        <f ca="1">GridCalc</f>
        <v>#N/A</v>
      </c>
      <c r="AE38" t="e">
        <f ca="1">GridCalc</f>
        <v>#N/A</v>
      </c>
      <c r="AF38" t="e">
        <f ca="1">GridCalc</f>
        <v>#N/A</v>
      </c>
      <c r="AG38" t="e">
        <f ca="1">GridCalc</f>
        <v>#N/A</v>
      </c>
      <c r="AH38" t="e">
        <f ca="1">GridCalc</f>
        <v>#N/A</v>
      </c>
      <c r="AI38" t="e">
        <f ca="1">GridCalc</f>
        <v>#N/A</v>
      </c>
    </row>
    <row r="39" spans="1:35" ht="30" x14ac:dyDescent="0.25">
      <c r="A39">
        <f t="shared" si="3"/>
        <v>4.3000000000000007</v>
      </c>
      <c r="B39">
        <v>8</v>
      </c>
      <c r="C39">
        <f t="shared" ca="1" si="2"/>
        <v>-2</v>
      </c>
      <c r="D39" t="str">
        <f ca="1">INDEX(Activities[里程碑],MATCH($C39,Activities[Id],0))</f>
        <v>３开设初步体验教程</v>
      </c>
      <c r="E39" t="e">
        <f ca="1">GridCalc</f>
        <v>#N/A</v>
      </c>
      <c r="F39" t="e">
        <f ca="1">GridCalc</f>
        <v>#N/A</v>
      </c>
      <c r="G39" t="e">
        <f ca="1">GridCalc</f>
        <v>#N/A</v>
      </c>
      <c r="H39" t="e">
        <f ca="1">GridCalc</f>
        <v>#N/A</v>
      </c>
      <c r="I39" t="e">
        <f ca="1">GridCalc</f>
        <v>#N/A</v>
      </c>
      <c r="J39">
        <f ca="1">GridCalc</f>
        <v>4.3000000000000007</v>
      </c>
      <c r="K39">
        <f ca="1">GridCalc</f>
        <v>4.3000000000000007</v>
      </c>
      <c r="L39">
        <f ca="1">GridCalc</f>
        <v>4.3000000000000007</v>
      </c>
      <c r="M39">
        <f ca="1">GridCalc</f>
        <v>4.3000000000000007</v>
      </c>
      <c r="N39">
        <f ca="1">GridCalc</f>
        <v>4.3000000000000007</v>
      </c>
      <c r="O39">
        <f ca="1">GridCalc</f>
        <v>4.3000000000000007</v>
      </c>
      <c r="P39">
        <f ca="1">GridCalc</f>
        <v>4.3000000000000007</v>
      </c>
      <c r="Q39">
        <f ca="1">GridCalc</f>
        <v>4.3000000000000007</v>
      </c>
      <c r="R39">
        <f ca="1">GridCalc</f>
        <v>4.3000000000000007</v>
      </c>
      <c r="S39">
        <f ca="1">GridCalc</f>
        <v>4.3000000000000007</v>
      </c>
      <c r="T39">
        <f ca="1">GridCalc</f>
        <v>4.3000000000000007</v>
      </c>
      <c r="U39" t="e">
        <f ca="1">GridCalc</f>
        <v>#N/A</v>
      </c>
      <c r="V39" t="e">
        <f ca="1">GridCalc</f>
        <v>#N/A</v>
      </c>
      <c r="W39" t="e">
        <f ca="1">GridCalc</f>
        <v>#N/A</v>
      </c>
      <c r="X39" t="e">
        <f ca="1">GridCalc</f>
        <v>#N/A</v>
      </c>
      <c r="Y39" t="e">
        <f ca="1">GridCalc</f>
        <v>#N/A</v>
      </c>
      <c r="Z39" t="e">
        <f ca="1">GridCalc</f>
        <v>#N/A</v>
      </c>
      <c r="AA39" t="e">
        <f ca="1">GridCalc</f>
        <v>#N/A</v>
      </c>
      <c r="AB39" t="e">
        <f ca="1">GridCalc</f>
        <v>#N/A</v>
      </c>
      <c r="AC39" t="e">
        <f ca="1">GridCalc</f>
        <v>#N/A</v>
      </c>
      <c r="AD39" t="e">
        <f ca="1">GridCalc</f>
        <v>#N/A</v>
      </c>
      <c r="AE39" t="e">
        <f ca="1">GridCalc</f>
        <v>#N/A</v>
      </c>
      <c r="AF39" t="e">
        <f ca="1">GridCalc</f>
        <v>#N/A</v>
      </c>
      <c r="AG39" t="e">
        <f ca="1">GridCalc</f>
        <v>#N/A</v>
      </c>
      <c r="AH39" t="e">
        <f ca="1">GridCalc</f>
        <v>#N/A</v>
      </c>
      <c r="AI39" t="e">
        <f ca="1">GridCalc</f>
        <v>#N/A</v>
      </c>
    </row>
    <row r="40" spans="1:35" x14ac:dyDescent="0.25">
      <c r="A40">
        <f t="shared" si="3"/>
        <v>3.3000000000000007</v>
      </c>
      <c r="B40">
        <v>9</v>
      </c>
      <c r="C40">
        <f t="shared" ca="1" si="2"/>
        <v>-1</v>
      </c>
      <c r="D40" t="str">
        <f ca="1">INDEX(Activities[里程碑],MATCH($C40,Activities[Id],0))</f>
        <v>４正式职业培训课程设计</v>
      </c>
      <c r="E40" t="e">
        <f ca="1">GridCalc</f>
        <v>#N/A</v>
      </c>
      <c r="F40" t="e">
        <f ca="1">GridCalc</f>
        <v>#N/A</v>
      </c>
      <c r="G40" t="e">
        <f ca="1">GridCalc</f>
        <v>#N/A</v>
      </c>
      <c r="H40" t="e">
        <f ca="1">GridCalc</f>
        <v>#N/A</v>
      </c>
      <c r="I40" t="e">
        <f ca="1">GridCalc</f>
        <v>#N/A</v>
      </c>
      <c r="J40" t="e">
        <f ca="1">GridCalc</f>
        <v>#N/A</v>
      </c>
      <c r="K40" t="e">
        <f ca="1">GridCalc</f>
        <v>#N/A</v>
      </c>
      <c r="L40" t="e">
        <f ca="1">GridCalc</f>
        <v>#N/A</v>
      </c>
      <c r="M40" t="e">
        <f ca="1">GridCalc</f>
        <v>#N/A</v>
      </c>
      <c r="N40" t="e">
        <f ca="1">GridCalc</f>
        <v>#N/A</v>
      </c>
      <c r="O40" t="e">
        <f ca="1">GridCalc</f>
        <v>#N/A</v>
      </c>
      <c r="P40" t="e">
        <f ca="1">GridCalc</f>
        <v>#N/A</v>
      </c>
      <c r="Q40" t="e">
        <f ca="1">GridCalc</f>
        <v>#N/A</v>
      </c>
      <c r="R40" t="e">
        <f ca="1">GridCalc</f>
        <v>#N/A</v>
      </c>
      <c r="S40" t="e">
        <f ca="1">GridCalc</f>
        <v>#N/A</v>
      </c>
      <c r="T40" t="e">
        <f ca="1">GridCalc</f>
        <v>#N/A</v>
      </c>
      <c r="U40">
        <f ca="1">GridCalc</f>
        <v>3.3000000000000007</v>
      </c>
      <c r="V40">
        <f ca="1">GridCalc</f>
        <v>3.3000000000000007</v>
      </c>
      <c r="W40">
        <f ca="1">GridCalc</f>
        <v>3.3000000000000007</v>
      </c>
      <c r="X40">
        <f ca="1">GridCalc</f>
        <v>3.3000000000000007</v>
      </c>
      <c r="Y40">
        <f ca="1">GridCalc</f>
        <v>3.3000000000000007</v>
      </c>
      <c r="Z40">
        <f ca="1">GridCalc</f>
        <v>3.3000000000000007</v>
      </c>
      <c r="AA40">
        <f ca="1">GridCalc</f>
        <v>3.3000000000000007</v>
      </c>
      <c r="AB40">
        <f ca="1">GridCalc</f>
        <v>3.3000000000000007</v>
      </c>
      <c r="AC40">
        <f ca="1">GridCalc</f>
        <v>3.3000000000000007</v>
      </c>
      <c r="AD40">
        <f ca="1">GridCalc</f>
        <v>3.3000000000000007</v>
      </c>
      <c r="AE40">
        <f ca="1">GridCalc</f>
        <v>3.3000000000000007</v>
      </c>
      <c r="AF40">
        <f ca="1">GridCalc</f>
        <v>3.3000000000000007</v>
      </c>
      <c r="AG40">
        <f ca="1">GridCalc</f>
        <v>3.3000000000000007</v>
      </c>
      <c r="AH40">
        <f ca="1">GridCalc</f>
        <v>3.3000000000000007</v>
      </c>
      <c r="AI40">
        <f ca="1">GridCalc</f>
        <v>3.3000000000000007</v>
      </c>
    </row>
    <row r="43" spans="1:35" x14ac:dyDescent="0.25">
      <c r="E43" s="1">
        <f>E31</f>
        <v>43434</v>
      </c>
      <c r="F43" s="1">
        <f t="shared" ref="F43:AH43" si="4">F31</f>
        <v>43435</v>
      </c>
      <c r="G43" s="1">
        <f t="shared" si="4"/>
        <v>43436</v>
      </c>
      <c r="H43" s="1">
        <f t="shared" si="4"/>
        <v>43437</v>
      </c>
      <c r="I43" s="1">
        <f t="shared" si="4"/>
        <v>43438</v>
      </c>
      <c r="J43" s="1">
        <f t="shared" si="4"/>
        <v>43439</v>
      </c>
      <c r="K43" s="1">
        <f t="shared" si="4"/>
        <v>43440</v>
      </c>
      <c r="L43" s="1">
        <f t="shared" si="4"/>
        <v>43441</v>
      </c>
      <c r="M43" s="1">
        <f t="shared" si="4"/>
        <v>43442</v>
      </c>
      <c r="N43" s="1">
        <f t="shared" si="4"/>
        <v>43443</v>
      </c>
      <c r="O43" s="1">
        <f t="shared" si="4"/>
        <v>43444</v>
      </c>
      <c r="P43" s="1">
        <f t="shared" si="4"/>
        <v>43445</v>
      </c>
      <c r="Q43" s="1">
        <f t="shared" si="4"/>
        <v>43446</v>
      </c>
      <c r="R43" s="1">
        <f t="shared" si="4"/>
        <v>43447</v>
      </c>
      <c r="S43" s="1">
        <f t="shared" si="4"/>
        <v>43448</v>
      </c>
      <c r="T43" s="1">
        <f t="shared" si="4"/>
        <v>43449</v>
      </c>
      <c r="U43" s="1">
        <f t="shared" si="4"/>
        <v>43450</v>
      </c>
      <c r="V43" s="1">
        <f t="shared" si="4"/>
        <v>43451</v>
      </c>
      <c r="W43" s="1">
        <f t="shared" si="4"/>
        <v>43452</v>
      </c>
      <c r="X43" s="1">
        <f t="shared" si="4"/>
        <v>43453</v>
      </c>
      <c r="Y43" s="1">
        <f t="shared" si="4"/>
        <v>43454</v>
      </c>
      <c r="Z43" s="1">
        <f t="shared" si="4"/>
        <v>43455</v>
      </c>
      <c r="AA43" s="1">
        <f t="shared" si="4"/>
        <v>43456</v>
      </c>
      <c r="AB43" s="1">
        <f t="shared" si="4"/>
        <v>43457</v>
      </c>
      <c r="AC43" s="1">
        <f t="shared" si="4"/>
        <v>43458</v>
      </c>
      <c r="AD43" s="1">
        <f t="shared" si="4"/>
        <v>43459</v>
      </c>
      <c r="AE43" s="1">
        <f t="shared" si="4"/>
        <v>43460</v>
      </c>
      <c r="AF43" s="1">
        <f t="shared" si="4"/>
        <v>43461</v>
      </c>
      <c r="AG43" s="1">
        <f t="shared" si="4"/>
        <v>43462</v>
      </c>
      <c r="AH43" s="1">
        <f t="shared" si="4"/>
        <v>43463</v>
      </c>
    </row>
    <row r="44" spans="1:35" x14ac:dyDescent="0.25">
      <c r="C44" t="e">
        <f ca="1">C32</f>
        <v>#N/A</v>
      </c>
      <c r="D44" t="e">
        <f ca="1">UPPER(INDEX(Activities[里程碑],MATCH($C44,Activities[Id],0)))</f>
        <v>#N/A</v>
      </c>
      <c r="E44" t="e">
        <f t="shared" ref="E44:AH44" ca="1" si="5">IF(ISERROR(F32),E32,NA())</f>
        <v>#N/A</v>
      </c>
      <c r="F44" t="e">
        <f t="shared" ca="1" si="5"/>
        <v>#N/A</v>
      </c>
      <c r="G44" t="e">
        <f t="shared" ca="1" si="5"/>
        <v>#N/A</v>
      </c>
      <c r="H44" t="e">
        <f t="shared" ca="1" si="5"/>
        <v>#N/A</v>
      </c>
      <c r="I44" t="e">
        <f t="shared" ca="1" si="5"/>
        <v>#N/A</v>
      </c>
      <c r="J44" t="e">
        <f t="shared" ca="1" si="5"/>
        <v>#N/A</v>
      </c>
      <c r="K44" t="e">
        <f t="shared" ca="1" si="5"/>
        <v>#N/A</v>
      </c>
      <c r="L44" t="e">
        <f t="shared" ca="1" si="5"/>
        <v>#N/A</v>
      </c>
      <c r="M44" t="e">
        <f t="shared" ca="1" si="5"/>
        <v>#N/A</v>
      </c>
      <c r="N44" t="e">
        <f t="shared" ca="1" si="5"/>
        <v>#N/A</v>
      </c>
      <c r="O44" t="e">
        <f t="shared" ca="1" si="5"/>
        <v>#N/A</v>
      </c>
      <c r="P44" t="e">
        <f t="shared" ca="1" si="5"/>
        <v>#N/A</v>
      </c>
      <c r="Q44" t="e">
        <f t="shared" ca="1" si="5"/>
        <v>#N/A</v>
      </c>
      <c r="R44" t="e">
        <f t="shared" ca="1" si="5"/>
        <v>#N/A</v>
      </c>
      <c r="S44" t="e">
        <f t="shared" ca="1" si="5"/>
        <v>#N/A</v>
      </c>
      <c r="T44" t="e">
        <f t="shared" ca="1" si="5"/>
        <v>#N/A</v>
      </c>
      <c r="U44" t="e">
        <f t="shared" ca="1" si="5"/>
        <v>#N/A</v>
      </c>
      <c r="V44" t="e">
        <f t="shared" ca="1" si="5"/>
        <v>#N/A</v>
      </c>
      <c r="W44" t="e">
        <f t="shared" ca="1" si="5"/>
        <v>#N/A</v>
      </c>
      <c r="X44" t="e">
        <f t="shared" ca="1" si="5"/>
        <v>#N/A</v>
      </c>
      <c r="Y44" t="e">
        <f t="shared" ca="1" si="5"/>
        <v>#N/A</v>
      </c>
      <c r="Z44" t="e">
        <f t="shared" ca="1" si="5"/>
        <v>#N/A</v>
      </c>
      <c r="AA44" t="e">
        <f t="shared" ca="1" si="5"/>
        <v>#N/A</v>
      </c>
      <c r="AB44" t="e">
        <f t="shared" ca="1" si="5"/>
        <v>#N/A</v>
      </c>
      <c r="AC44" t="e">
        <f t="shared" ca="1" si="5"/>
        <v>#N/A</v>
      </c>
      <c r="AD44" t="e">
        <f t="shared" ca="1" si="5"/>
        <v>#N/A</v>
      </c>
      <c r="AE44" t="e">
        <f t="shared" ca="1" si="5"/>
        <v>#N/A</v>
      </c>
      <c r="AF44" t="e">
        <f t="shared" ca="1" si="5"/>
        <v>#N/A</v>
      </c>
      <c r="AG44" t="e">
        <f t="shared" ca="1" si="5"/>
        <v>#N/A</v>
      </c>
      <c r="AH44" t="e">
        <f t="shared" ca="1" si="5"/>
        <v>#N/A</v>
      </c>
    </row>
    <row r="45" spans="1:35" x14ac:dyDescent="0.25">
      <c r="C45" t="e">
        <f t="shared" ref="C45:C52" ca="1" si="6">C33</f>
        <v>#N/A</v>
      </c>
      <c r="D45" t="e">
        <f ca="1">UPPER(INDEX(Activities[里程碑],MATCH($C45,Activities[Id],0)))</f>
        <v>#N/A</v>
      </c>
      <c r="E45" t="e">
        <f t="shared" ref="E45:AH45" ca="1" si="7">IF(ISERROR(F33),E33,NA())</f>
        <v>#N/A</v>
      </c>
      <c r="F45" t="e">
        <f t="shared" ca="1" si="7"/>
        <v>#N/A</v>
      </c>
      <c r="G45" t="e">
        <f t="shared" ca="1" si="7"/>
        <v>#N/A</v>
      </c>
      <c r="H45" t="e">
        <f t="shared" ca="1" si="7"/>
        <v>#N/A</v>
      </c>
      <c r="I45" t="e">
        <f t="shared" ca="1" si="7"/>
        <v>#N/A</v>
      </c>
      <c r="J45" t="e">
        <f t="shared" ca="1" si="7"/>
        <v>#N/A</v>
      </c>
      <c r="K45" t="e">
        <f t="shared" ca="1" si="7"/>
        <v>#N/A</v>
      </c>
      <c r="L45" t="e">
        <f t="shared" ca="1" si="7"/>
        <v>#N/A</v>
      </c>
      <c r="M45" t="e">
        <f t="shared" ca="1" si="7"/>
        <v>#N/A</v>
      </c>
      <c r="N45" t="e">
        <f t="shared" ca="1" si="7"/>
        <v>#N/A</v>
      </c>
      <c r="O45" t="e">
        <f t="shared" ca="1" si="7"/>
        <v>#N/A</v>
      </c>
      <c r="P45" t="e">
        <f t="shared" ca="1" si="7"/>
        <v>#N/A</v>
      </c>
      <c r="Q45" t="e">
        <f t="shared" ca="1" si="7"/>
        <v>#N/A</v>
      </c>
      <c r="R45" t="e">
        <f t="shared" ca="1" si="7"/>
        <v>#N/A</v>
      </c>
      <c r="S45" t="e">
        <f t="shared" ca="1" si="7"/>
        <v>#N/A</v>
      </c>
      <c r="T45" t="e">
        <f t="shared" ca="1" si="7"/>
        <v>#N/A</v>
      </c>
      <c r="U45" t="e">
        <f t="shared" ca="1" si="7"/>
        <v>#N/A</v>
      </c>
      <c r="V45" t="e">
        <f t="shared" ca="1" si="7"/>
        <v>#N/A</v>
      </c>
      <c r="W45" t="e">
        <f t="shared" ca="1" si="7"/>
        <v>#N/A</v>
      </c>
      <c r="X45" t="e">
        <f t="shared" ca="1" si="7"/>
        <v>#N/A</v>
      </c>
      <c r="Y45" t="e">
        <f t="shared" ca="1" si="7"/>
        <v>#N/A</v>
      </c>
      <c r="Z45" t="e">
        <f t="shared" ca="1" si="7"/>
        <v>#N/A</v>
      </c>
      <c r="AA45" t="e">
        <f t="shared" ca="1" si="7"/>
        <v>#N/A</v>
      </c>
      <c r="AB45" t="e">
        <f t="shared" ca="1" si="7"/>
        <v>#N/A</v>
      </c>
      <c r="AC45" t="e">
        <f t="shared" ca="1" si="7"/>
        <v>#N/A</v>
      </c>
      <c r="AD45" t="e">
        <f t="shared" ca="1" si="7"/>
        <v>#N/A</v>
      </c>
      <c r="AE45" t="e">
        <f t="shared" ca="1" si="7"/>
        <v>#N/A</v>
      </c>
      <c r="AF45" t="e">
        <f t="shared" ca="1" si="7"/>
        <v>#N/A</v>
      </c>
      <c r="AG45" t="e">
        <f t="shared" ca="1" si="7"/>
        <v>#N/A</v>
      </c>
      <c r="AH45" t="e">
        <f t="shared" ca="1" si="7"/>
        <v>#N/A</v>
      </c>
    </row>
    <row r="46" spans="1:35" ht="30" x14ac:dyDescent="0.25">
      <c r="C46" t="e">
        <f t="shared" ca="1" si="6"/>
        <v>#N/A</v>
      </c>
      <c r="D46" t="e">
        <f ca="1">UPPER(INDEX(Activities[里程碑],MATCH($C46,Activities[Id],0)))</f>
        <v>#N/A</v>
      </c>
      <c r="E46" t="e">
        <f t="shared" ref="E46:AH46" ca="1" si="8">IF(ISERROR(F34),E34,NA())</f>
        <v>#N/A</v>
      </c>
      <c r="F46" t="e">
        <f t="shared" ca="1" si="8"/>
        <v>#N/A</v>
      </c>
      <c r="G46" t="e">
        <f t="shared" ca="1" si="8"/>
        <v>#N/A</v>
      </c>
      <c r="H46" t="e">
        <f t="shared" ca="1" si="8"/>
        <v>#N/A</v>
      </c>
      <c r="I46" t="e">
        <f t="shared" ca="1" si="8"/>
        <v>#N/A</v>
      </c>
      <c r="J46" t="e">
        <f t="shared" ca="1" si="8"/>
        <v>#N/A</v>
      </c>
      <c r="K46" t="e">
        <f t="shared" ca="1" si="8"/>
        <v>#N/A</v>
      </c>
      <c r="L46" t="e">
        <f t="shared" ca="1" si="8"/>
        <v>#N/A</v>
      </c>
      <c r="M46" t="e">
        <f t="shared" ca="1" si="8"/>
        <v>#N/A</v>
      </c>
      <c r="N46" t="e">
        <f t="shared" ca="1" si="8"/>
        <v>#N/A</v>
      </c>
      <c r="O46" t="e">
        <f t="shared" ca="1" si="8"/>
        <v>#N/A</v>
      </c>
      <c r="P46" t="e">
        <f t="shared" ca="1" si="8"/>
        <v>#N/A</v>
      </c>
      <c r="Q46" t="e">
        <f t="shared" ca="1" si="8"/>
        <v>#N/A</v>
      </c>
      <c r="R46" t="e">
        <f t="shared" ca="1" si="8"/>
        <v>#N/A</v>
      </c>
      <c r="S46" t="e">
        <f t="shared" ca="1" si="8"/>
        <v>#N/A</v>
      </c>
      <c r="T46" t="e">
        <f t="shared" ca="1" si="8"/>
        <v>#N/A</v>
      </c>
      <c r="U46" t="e">
        <f t="shared" ca="1" si="8"/>
        <v>#N/A</v>
      </c>
      <c r="V46" t="e">
        <f t="shared" ca="1" si="8"/>
        <v>#N/A</v>
      </c>
      <c r="W46" t="e">
        <f t="shared" ca="1" si="8"/>
        <v>#N/A</v>
      </c>
      <c r="X46" t="e">
        <f t="shared" ca="1" si="8"/>
        <v>#N/A</v>
      </c>
      <c r="Y46" t="e">
        <f t="shared" ca="1" si="8"/>
        <v>#N/A</v>
      </c>
      <c r="Z46" t="e">
        <f t="shared" ca="1" si="8"/>
        <v>#N/A</v>
      </c>
      <c r="AA46" t="e">
        <f t="shared" ca="1" si="8"/>
        <v>#N/A</v>
      </c>
      <c r="AB46" t="e">
        <f t="shared" ca="1" si="8"/>
        <v>#N/A</v>
      </c>
      <c r="AC46" t="e">
        <f t="shared" ca="1" si="8"/>
        <v>#N/A</v>
      </c>
      <c r="AD46" t="e">
        <f t="shared" ca="1" si="8"/>
        <v>#N/A</v>
      </c>
      <c r="AE46" t="e">
        <f t="shared" ca="1" si="8"/>
        <v>#N/A</v>
      </c>
      <c r="AF46" t="e">
        <f t="shared" ca="1" si="8"/>
        <v>#N/A</v>
      </c>
      <c r="AG46" t="e">
        <f t="shared" ca="1" si="8"/>
        <v>#N/A</v>
      </c>
      <c r="AH46" t="e">
        <f t="shared" ca="1" si="8"/>
        <v>#N/A</v>
      </c>
    </row>
    <row r="47" spans="1:35" ht="30" x14ac:dyDescent="0.25">
      <c r="C47" t="e">
        <f t="shared" ca="1" si="6"/>
        <v>#N/A</v>
      </c>
      <c r="D47" t="e">
        <f ca="1">UPPER(INDEX(Activities[里程碑],MATCH($C47,Activities[Id],0)))</f>
        <v>#N/A</v>
      </c>
      <c r="E47" t="e">
        <f t="shared" ref="E47:AH47" ca="1" si="9">IF(ISERROR(F35),E35,NA())</f>
        <v>#N/A</v>
      </c>
      <c r="F47" t="e">
        <f t="shared" ca="1" si="9"/>
        <v>#N/A</v>
      </c>
      <c r="G47" t="e">
        <f t="shared" ca="1" si="9"/>
        <v>#N/A</v>
      </c>
      <c r="H47" t="e">
        <f t="shared" ca="1" si="9"/>
        <v>#N/A</v>
      </c>
      <c r="I47" t="e">
        <f t="shared" ca="1" si="9"/>
        <v>#N/A</v>
      </c>
      <c r="J47" t="e">
        <f t="shared" ca="1" si="9"/>
        <v>#N/A</v>
      </c>
      <c r="K47" t="e">
        <f t="shared" ca="1" si="9"/>
        <v>#N/A</v>
      </c>
      <c r="L47" t="e">
        <f t="shared" ca="1" si="9"/>
        <v>#N/A</v>
      </c>
      <c r="M47" t="e">
        <f t="shared" ca="1" si="9"/>
        <v>#N/A</v>
      </c>
      <c r="N47" t="e">
        <f t="shared" ca="1" si="9"/>
        <v>#N/A</v>
      </c>
      <c r="O47" t="e">
        <f t="shared" ca="1" si="9"/>
        <v>#N/A</v>
      </c>
      <c r="P47" t="e">
        <f t="shared" ca="1" si="9"/>
        <v>#N/A</v>
      </c>
      <c r="Q47" t="e">
        <f t="shared" ca="1" si="9"/>
        <v>#N/A</v>
      </c>
      <c r="R47" t="e">
        <f t="shared" ca="1" si="9"/>
        <v>#N/A</v>
      </c>
      <c r="S47" t="e">
        <f t="shared" ca="1" si="9"/>
        <v>#N/A</v>
      </c>
      <c r="T47" t="e">
        <f t="shared" ca="1" si="9"/>
        <v>#N/A</v>
      </c>
      <c r="U47" t="e">
        <f t="shared" ca="1" si="9"/>
        <v>#N/A</v>
      </c>
      <c r="V47" t="e">
        <f t="shared" ca="1" si="9"/>
        <v>#N/A</v>
      </c>
      <c r="W47" t="e">
        <f t="shared" ca="1" si="9"/>
        <v>#N/A</v>
      </c>
      <c r="X47" t="e">
        <f t="shared" ca="1" si="9"/>
        <v>#N/A</v>
      </c>
      <c r="Y47" t="e">
        <f t="shared" ca="1" si="9"/>
        <v>#N/A</v>
      </c>
      <c r="Z47" t="e">
        <f t="shared" ca="1" si="9"/>
        <v>#N/A</v>
      </c>
      <c r="AA47" t="e">
        <f t="shared" ca="1" si="9"/>
        <v>#N/A</v>
      </c>
      <c r="AB47" t="e">
        <f t="shared" ca="1" si="9"/>
        <v>#N/A</v>
      </c>
      <c r="AC47" t="e">
        <f t="shared" ca="1" si="9"/>
        <v>#N/A</v>
      </c>
      <c r="AD47" t="e">
        <f t="shared" ca="1" si="9"/>
        <v>#N/A</v>
      </c>
      <c r="AE47" t="e">
        <f t="shared" ca="1" si="9"/>
        <v>#N/A</v>
      </c>
      <c r="AF47" t="e">
        <f t="shared" ca="1" si="9"/>
        <v>#N/A</v>
      </c>
      <c r="AG47" t="e">
        <f t="shared" ca="1" si="9"/>
        <v>#N/A</v>
      </c>
      <c r="AH47" t="e">
        <f t="shared" ca="1" si="9"/>
        <v>#N/A</v>
      </c>
    </row>
    <row r="48" spans="1:35" ht="30" x14ac:dyDescent="0.25">
      <c r="C48">
        <f t="shared" ca="1" si="6"/>
        <v>-5</v>
      </c>
      <c r="D48" t="str">
        <f ca="1">UPPER(INDEX(Activities[里程碑],MATCH($C48,Activities[Id],0)))</f>
        <v>一期项目开始</v>
      </c>
      <c r="E48">
        <f t="shared" ref="E48:AH48" ca="1" si="10">IF(ISERROR(F36),E36,NA())</f>
        <v>7.3000000000000007</v>
      </c>
      <c r="F48" t="e">
        <f t="shared" ca="1" si="10"/>
        <v>#N/A</v>
      </c>
      <c r="G48" t="e">
        <f t="shared" ca="1" si="10"/>
        <v>#N/A</v>
      </c>
      <c r="H48" t="e">
        <f t="shared" ca="1" si="10"/>
        <v>#N/A</v>
      </c>
      <c r="I48" t="e">
        <f t="shared" ca="1" si="10"/>
        <v>#N/A</v>
      </c>
      <c r="J48" t="e">
        <f t="shared" ca="1" si="10"/>
        <v>#N/A</v>
      </c>
      <c r="K48" t="e">
        <f t="shared" ca="1" si="10"/>
        <v>#N/A</v>
      </c>
      <c r="L48" t="e">
        <f t="shared" ca="1" si="10"/>
        <v>#N/A</v>
      </c>
      <c r="M48" t="e">
        <f t="shared" ca="1" si="10"/>
        <v>#N/A</v>
      </c>
      <c r="N48" t="e">
        <f t="shared" ca="1" si="10"/>
        <v>#N/A</v>
      </c>
      <c r="O48" t="e">
        <f t="shared" ca="1" si="10"/>
        <v>#N/A</v>
      </c>
      <c r="P48" t="e">
        <f t="shared" ca="1" si="10"/>
        <v>#N/A</v>
      </c>
      <c r="Q48" t="e">
        <f t="shared" ca="1" si="10"/>
        <v>#N/A</v>
      </c>
      <c r="R48" t="e">
        <f t="shared" ca="1" si="10"/>
        <v>#N/A</v>
      </c>
      <c r="S48" t="e">
        <f t="shared" ca="1" si="10"/>
        <v>#N/A</v>
      </c>
      <c r="T48" t="e">
        <f t="shared" ca="1" si="10"/>
        <v>#N/A</v>
      </c>
      <c r="U48" t="e">
        <f t="shared" ca="1" si="10"/>
        <v>#N/A</v>
      </c>
      <c r="V48" t="e">
        <f t="shared" ca="1" si="10"/>
        <v>#N/A</v>
      </c>
      <c r="W48" t="e">
        <f t="shared" ca="1" si="10"/>
        <v>#N/A</v>
      </c>
      <c r="X48" t="e">
        <f t="shared" ca="1" si="10"/>
        <v>#N/A</v>
      </c>
      <c r="Y48" t="e">
        <f t="shared" ca="1" si="10"/>
        <v>#N/A</v>
      </c>
      <c r="Z48" t="e">
        <f t="shared" ca="1" si="10"/>
        <v>#N/A</v>
      </c>
      <c r="AA48" t="e">
        <f t="shared" ca="1" si="10"/>
        <v>#N/A</v>
      </c>
      <c r="AB48" t="e">
        <f t="shared" ca="1" si="10"/>
        <v>#N/A</v>
      </c>
      <c r="AC48" t="e">
        <f t="shared" ca="1" si="10"/>
        <v>#N/A</v>
      </c>
      <c r="AD48" t="e">
        <f t="shared" ca="1" si="10"/>
        <v>#N/A</v>
      </c>
      <c r="AE48" t="e">
        <f t="shared" ca="1" si="10"/>
        <v>#N/A</v>
      </c>
      <c r="AF48" t="e">
        <f t="shared" ca="1" si="10"/>
        <v>#N/A</v>
      </c>
      <c r="AG48" t="e">
        <f t="shared" ca="1" si="10"/>
        <v>#N/A</v>
      </c>
      <c r="AH48" t="e">
        <f t="shared" ca="1" si="10"/>
        <v>#N/A</v>
      </c>
    </row>
    <row r="49" spans="3:34" ht="30" x14ac:dyDescent="0.25">
      <c r="C49">
        <f t="shared" ca="1" si="6"/>
        <v>-4</v>
      </c>
      <c r="D49" t="str">
        <f ca="1">UPPER(INDEX(Activities[里程碑],MATCH($C49,Activities[Id],0)))</f>
        <v>１成立导师资源池</v>
      </c>
      <c r="E49">
        <f t="shared" ref="E49:AH49" ca="1" si="11">IF(ISERROR(F37),E37,NA())</f>
        <v>6.3000000000000007</v>
      </c>
      <c r="F49" t="e">
        <f t="shared" ca="1" si="11"/>
        <v>#N/A</v>
      </c>
      <c r="G49" t="e">
        <f t="shared" ca="1" si="11"/>
        <v>#N/A</v>
      </c>
      <c r="H49" t="e">
        <f t="shared" ca="1" si="11"/>
        <v>#N/A</v>
      </c>
      <c r="I49" t="e">
        <f t="shared" ca="1" si="11"/>
        <v>#N/A</v>
      </c>
      <c r="J49" t="e">
        <f t="shared" ca="1" si="11"/>
        <v>#N/A</v>
      </c>
      <c r="K49" t="e">
        <f t="shared" ca="1" si="11"/>
        <v>#N/A</v>
      </c>
      <c r="L49" t="e">
        <f t="shared" ca="1" si="11"/>
        <v>#N/A</v>
      </c>
      <c r="M49" t="e">
        <f t="shared" ca="1" si="11"/>
        <v>#N/A</v>
      </c>
      <c r="N49" t="e">
        <f t="shared" ca="1" si="11"/>
        <v>#N/A</v>
      </c>
      <c r="O49" t="e">
        <f t="shared" ca="1" si="11"/>
        <v>#N/A</v>
      </c>
      <c r="P49" t="e">
        <f t="shared" ca="1" si="11"/>
        <v>#N/A</v>
      </c>
      <c r="Q49" t="e">
        <f t="shared" ca="1" si="11"/>
        <v>#N/A</v>
      </c>
      <c r="R49" t="e">
        <f t="shared" ca="1" si="11"/>
        <v>#N/A</v>
      </c>
      <c r="S49" t="e">
        <f t="shared" ca="1" si="11"/>
        <v>#N/A</v>
      </c>
      <c r="T49" t="e">
        <f t="shared" ca="1" si="11"/>
        <v>#N/A</v>
      </c>
      <c r="U49" t="e">
        <f t="shared" ca="1" si="11"/>
        <v>#N/A</v>
      </c>
      <c r="V49" t="e">
        <f t="shared" ca="1" si="11"/>
        <v>#N/A</v>
      </c>
      <c r="W49" t="e">
        <f t="shared" ca="1" si="11"/>
        <v>#N/A</v>
      </c>
      <c r="X49" t="e">
        <f t="shared" ca="1" si="11"/>
        <v>#N/A</v>
      </c>
      <c r="Y49" t="e">
        <f t="shared" ca="1" si="11"/>
        <v>#N/A</v>
      </c>
      <c r="Z49" t="e">
        <f t="shared" ca="1" si="11"/>
        <v>#N/A</v>
      </c>
      <c r="AA49" t="e">
        <f t="shared" ca="1" si="11"/>
        <v>#N/A</v>
      </c>
      <c r="AB49" t="e">
        <f t="shared" ca="1" si="11"/>
        <v>#N/A</v>
      </c>
      <c r="AC49" t="e">
        <f t="shared" ca="1" si="11"/>
        <v>#N/A</v>
      </c>
      <c r="AD49" t="e">
        <f t="shared" ca="1" si="11"/>
        <v>#N/A</v>
      </c>
      <c r="AE49" t="e">
        <f t="shared" ca="1" si="11"/>
        <v>#N/A</v>
      </c>
      <c r="AF49" t="e">
        <f t="shared" ca="1" si="11"/>
        <v>#N/A</v>
      </c>
      <c r="AG49" t="e">
        <f t="shared" ca="1" si="11"/>
        <v>#N/A</v>
      </c>
      <c r="AH49" t="e">
        <f t="shared" ca="1" si="11"/>
        <v>#N/A</v>
      </c>
    </row>
    <row r="50" spans="3:34" ht="30" x14ac:dyDescent="0.25">
      <c r="C50">
        <f t="shared" ca="1" si="6"/>
        <v>-3</v>
      </c>
      <c r="D50" t="str">
        <f ca="1">UPPER(INDEX(Activities[里程碑],MATCH($C50,Activities[Id],0)))</f>
        <v>２成立运营小组</v>
      </c>
      <c r="E50" t="e">
        <f t="shared" ref="E50:AH50" ca="1" si="12">IF(ISERROR(F38),E38,NA())</f>
        <v>#N/A</v>
      </c>
      <c r="F50" t="e">
        <f t="shared" ca="1" si="12"/>
        <v>#N/A</v>
      </c>
      <c r="G50" t="e">
        <f t="shared" ca="1" si="12"/>
        <v>#N/A</v>
      </c>
      <c r="H50" t="e">
        <f t="shared" ca="1" si="12"/>
        <v>#N/A</v>
      </c>
      <c r="I50" t="e">
        <f t="shared" ca="1" si="12"/>
        <v>#N/A</v>
      </c>
      <c r="J50">
        <f t="shared" ca="1" si="12"/>
        <v>5.3000000000000007</v>
      </c>
      <c r="K50" t="e">
        <f t="shared" ca="1" si="12"/>
        <v>#N/A</v>
      </c>
      <c r="L50" t="e">
        <f t="shared" ca="1" si="12"/>
        <v>#N/A</v>
      </c>
      <c r="M50" t="e">
        <f t="shared" ca="1" si="12"/>
        <v>#N/A</v>
      </c>
      <c r="N50" t="e">
        <f t="shared" ca="1" si="12"/>
        <v>#N/A</v>
      </c>
      <c r="O50" t="e">
        <f t="shared" ca="1" si="12"/>
        <v>#N/A</v>
      </c>
      <c r="P50" t="e">
        <f t="shared" ca="1" si="12"/>
        <v>#N/A</v>
      </c>
      <c r="Q50" t="e">
        <f t="shared" ca="1" si="12"/>
        <v>#N/A</v>
      </c>
      <c r="R50" t="e">
        <f t="shared" ca="1" si="12"/>
        <v>#N/A</v>
      </c>
      <c r="S50" t="e">
        <f t="shared" ca="1" si="12"/>
        <v>#N/A</v>
      </c>
      <c r="T50" t="e">
        <f t="shared" ca="1" si="12"/>
        <v>#N/A</v>
      </c>
      <c r="U50" t="e">
        <f t="shared" ca="1" si="12"/>
        <v>#N/A</v>
      </c>
      <c r="V50" t="e">
        <f t="shared" ca="1" si="12"/>
        <v>#N/A</v>
      </c>
      <c r="W50" t="e">
        <f t="shared" ca="1" si="12"/>
        <v>#N/A</v>
      </c>
      <c r="X50" t="e">
        <f t="shared" ca="1" si="12"/>
        <v>#N/A</v>
      </c>
      <c r="Y50" t="e">
        <f t="shared" ca="1" si="12"/>
        <v>#N/A</v>
      </c>
      <c r="Z50" t="e">
        <f t="shared" ca="1" si="12"/>
        <v>#N/A</v>
      </c>
      <c r="AA50" t="e">
        <f t="shared" ca="1" si="12"/>
        <v>#N/A</v>
      </c>
      <c r="AB50" t="e">
        <f t="shared" ca="1" si="12"/>
        <v>#N/A</v>
      </c>
      <c r="AC50" t="e">
        <f t="shared" ca="1" si="12"/>
        <v>#N/A</v>
      </c>
      <c r="AD50" t="e">
        <f t="shared" ca="1" si="12"/>
        <v>#N/A</v>
      </c>
      <c r="AE50" t="e">
        <f t="shared" ca="1" si="12"/>
        <v>#N/A</v>
      </c>
      <c r="AF50" t="e">
        <f t="shared" ca="1" si="12"/>
        <v>#N/A</v>
      </c>
      <c r="AG50" t="e">
        <f t="shared" ca="1" si="12"/>
        <v>#N/A</v>
      </c>
      <c r="AH50" t="e">
        <f t="shared" ca="1" si="12"/>
        <v>#N/A</v>
      </c>
    </row>
    <row r="51" spans="3:34" ht="30" x14ac:dyDescent="0.25">
      <c r="C51">
        <f t="shared" ca="1" si="6"/>
        <v>-2</v>
      </c>
      <c r="D51" t="str">
        <f ca="1">UPPER(INDEX(Activities[里程碑],MATCH($C51,Activities[Id],0)))</f>
        <v>３开设初步体验教程</v>
      </c>
      <c r="E51" t="e">
        <f t="shared" ref="E51:AH51" ca="1" si="13">IF(ISERROR(F39),E39,NA())</f>
        <v>#N/A</v>
      </c>
      <c r="F51" t="e">
        <f t="shared" ca="1" si="13"/>
        <v>#N/A</v>
      </c>
      <c r="G51" t="e">
        <f t="shared" ca="1" si="13"/>
        <v>#N/A</v>
      </c>
      <c r="H51" t="e">
        <f t="shared" ca="1" si="13"/>
        <v>#N/A</v>
      </c>
      <c r="I51" t="e">
        <f t="shared" ca="1" si="13"/>
        <v>#N/A</v>
      </c>
      <c r="J51" t="e">
        <f t="shared" ca="1" si="13"/>
        <v>#N/A</v>
      </c>
      <c r="K51" t="e">
        <f t="shared" ca="1" si="13"/>
        <v>#N/A</v>
      </c>
      <c r="L51" t="e">
        <f t="shared" ca="1" si="13"/>
        <v>#N/A</v>
      </c>
      <c r="M51" t="e">
        <f t="shared" ca="1" si="13"/>
        <v>#N/A</v>
      </c>
      <c r="N51" t="e">
        <f t="shared" ca="1" si="13"/>
        <v>#N/A</v>
      </c>
      <c r="O51" t="e">
        <f t="shared" ca="1" si="13"/>
        <v>#N/A</v>
      </c>
      <c r="P51" t="e">
        <f t="shared" ca="1" si="13"/>
        <v>#N/A</v>
      </c>
      <c r="Q51" t="e">
        <f t="shared" ca="1" si="13"/>
        <v>#N/A</v>
      </c>
      <c r="R51" t="e">
        <f t="shared" ca="1" si="13"/>
        <v>#N/A</v>
      </c>
      <c r="S51" t="e">
        <f t="shared" ca="1" si="13"/>
        <v>#N/A</v>
      </c>
      <c r="T51">
        <f t="shared" ca="1" si="13"/>
        <v>4.3000000000000007</v>
      </c>
      <c r="U51" t="e">
        <f t="shared" ca="1" si="13"/>
        <v>#N/A</v>
      </c>
      <c r="V51" t="e">
        <f t="shared" ca="1" si="13"/>
        <v>#N/A</v>
      </c>
      <c r="W51" t="e">
        <f t="shared" ca="1" si="13"/>
        <v>#N/A</v>
      </c>
      <c r="X51" t="e">
        <f t="shared" ca="1" si="13"/>
        <v>#N/A</v>
      </c>
      <c r="Y51" t="e">
        <f t="shared" ca="1" si="13"/>
        <v>#N/A</v>
      </c>
      <c r="Z51" t="e">
        <f t="shared" ca="1" si="13"/>
        <v>#N/A</v>
      </c>
      <c r="AA51" t="e">
        <f t="shared" ca="1" si="13"/>
        <v>#N/A</v>
      </c>
      <c r="AB51" t="e">
        <f t="shared" ca="1" si="13"/>
        <v>#N/A</v>
      </c>
      <c r="AC51" t="e">
        <f t="shared" ca="1" si="13"/>
        <v>#N/A</v>
      </c>
      <c r="AD51" t="e">
        <f t="shared" ca="1" si="13"/>
        <v>#N/A</v>
      </c>
      <c r="AE51" t="e">
        <f t="shared" ca="1" si="13"/>
        <v>#N/A</v>
      </c>
      <c r="AF51" t="e">
        <f t="shared" ca="1" si="13"/>
        <v>#N/A</v>
      </c>
      <c r="AG51" t="e">
        <f t="shared" ca="1" si="13"/>
        <v>#N/A</v>
      </c>
      <c r="AH51" t="e">
        <f t="shared" ca="1" si="13"/>
        <v>#N/A</v>
      </c>
    </row>
    <row r="52" spans="3:34" x14ac:dyDescent="0.25">
      <c r="C52">
        <f t="shared" ca="1" si="6"/>
        <v>-1</v>
      </c>
      <c r="D52" t="str">
        <f ca="1">UPPER(INDEX(Activities[里程碑],MATCH($C52,Activities[Id],0)))</f>
        <v>４正式职业培训课程设计</v>
      </c>
      <c r="E52" t="e">
        <f t="shared" ref="E52:AH52" ca="1" si="14">IF(ISERROR(F40),E40,NA())</f>
        <v>#N/A</v>
      </c>
      <c r="F52" t="e">
        <f t="shared" ca="1" si="14"/>
        <v>#N/A</v>
      </c>
      <c r="G52" t="e">
        <f t="shared" ca="1" si="14"/>
        <v>#N/A</v>
      </c>
      <c r="H52" t="e">
        <f t="shared" ca="1" si="14"/>
        <v>#N/A</v>
      </c>
      <c r="I52" t="e">
        <f t="shared" ca="1" si="14"/>
        <v>#N/A</v>
      </c>
      <c r="J52" t="e">
        <f t="shared" ca="1" si="14"/>
        <v>#N/A</v>
      </c>
      <c r="K52" t="e">
        <f t="shared" ca="1" si="14"/>
        <v>#N/A</v>
      </c>
      <c r="L52" t="e">
        <f t="shared" ca="1" si="14"/>
        <v>#N/A</v>
      </c>
      <c r="M52" t="e">
        <f t="shared" ca="1" si="14"/>
        <v>#N/A</v>
      </c>
      <c r="N52" t="e">
        <f t="shared" ca="1" si="14"/>
        <v>#N/A</v>
      </c>
      <c r="O52" t="e">
        <f t="shared" ca="1" si="14"/>
        <v>#N/A</v>
      </c>
      <c r="P52" t="e">
        <f t="shared" ca="1" si="14"/>
        <v>#N/A</v>
      </c>
      <c r="Q52" t="e">
        <f t="shared" ca="1" si="14"/>
        <v>#N/A</v>
      </c>
      <c r="R52" t="e">
        <f t="shared" ca="1" si="14"/>
        <v>#N/A</v>
      </c>
      <c r="S52" t="e">
        <f t="shared" ca="1" si="14"/>
        <v>#N/A</v>
      </c>
      <c r="T52" t="e">
        <f t="shared" ca="1" si="14"/>
        <v>#N/A</v>
      </c>
      <c r="U52" t="e">
        <f t="shared" ca="1" si="14"/>
        <v>#N/A</v>
      </c>
      <c r="V52" t="e">
        <f t="shared" ca="1" si="14"/>
        <v>#N/A</v>
      </c>
      <c r="W52" t="e">
        <f t="shared" ca="1" si="14"/>
        <v>#N/A</v>
      </c>
      <c r="X52" t="e">
        <f t="shared" ca="1" si="14"/>
        <v>#N/A</v>
      </c>
      <c r="Y52" t="e">
        <f t="shared" ca="1" si="14"/>
        <v>#N/A</v>
      </c>
      <c r="Z52" t="e">
        <f t="shared" ca="1" si="14"/>
        <v>#N/A</v>
      </c>
      <c r="AA52" t="e">
        <f t="shared" ca="1" si="14"/>
        <v>#N/A</v>
      </c>
      <c r="AB52" t="e">
        <f t="shared" ca="1" si="14"/>
        <v>#N/A</v>
      </c>
      <c r="AC52" t="e">
        <f t="shared" ca="1" si="14"/>
        <v>#N/A</v>
      </c>
      <c r="AD52" t="e">
        <f t="shared" ca="1" si="14"/>
        <v>#N/A</v>
      </c>
      <c r="AE52" t="e">
        <f t="shared" ca="1" si="14"/>
        <v>#N/A</v>
      </c>
      <c r="AF52" t="e">
        <f t="shared" ca="1" si="14"/>
        <v>#N/A</v>
      </c>
      <c r="AG52" t="e">
        <f t="shared" ca="1" si="14"/>
        <v>#N/A</v>
      </c>
      <c r="AH52" t="e">
        <f t="shared" ca="1" si="14"/>
        <v>#N/A</v>
      </c>
    </row>
    <row r="55" spans="3:34" x14ac:dyDescent="0.25">
      <c r="E55" s="1">
        <f>E31</f>
        <v>43434</v>
      </c>
      <c r="F55" s="1">
        <f t="shared" ref="F55:AH55" si="15">F31</f>
        <v>43435</v>
      </c>
      <c r="G55" s="1">
        <f t="shared" si="15"/>
        <v>43436</v>
      </c>
      <c r="H55" s="1">
        <f t="shared" si="15"/>
        <v>43437</v>
      </c>
      <c r="I55" s="1">
        <f t="shared" si="15"/>
        <v>43438</v>
      </c>
      <c r="J55" s="1">
        <f t="shared" si="15"/>
        <v>43439</v>
      </c>
      <c r="K55" s="1">
        <f t="shared" si="15"/>
        <v>43440</v>
      </c>
      <c r="L55" s="1">
        <f t="shared" si="15"/>
        <v>43441</v>
      </c>
      <c r="M55" s="1">
        <f t="shared" si="15"/>
        <v>43442</v>
      </c>
      <c r="N55" s="1">
        <f t="shared" si="15"/>
        <v>43443</v>
      </c>
      <c r="O55" s="1">
        <f t="shared" si="15"/>
        <v>43444</v>
      </c>
      <c r="P55" s="1">
        <f t="shared" si="15"/>
        <v>43445</v>
      </c>
      <c r="Q55" s="1">
        <f t="shared" si="15"/>
        <v>43446</v>
      </c>
      <c r="R55" s="1">
        <f t="shared" si="15"/>
        <v>43447</v>
      </c>
      <c r="S55" s="1">
        <f t="shared" si="15"/>
        <v>43448</v>
      </c>
      <c r="T55" s="1">
        <f t="shared" si="15"/>
        <v>43449</v>
      </c>
      <c r="U55" s="1">
        <f t="shared" si="15"/>
        <v>43450</v>
      </c>
      <c r="V55" s="1">
        <f t="shared" si="15"/>
        <v>43451</v>
      </c>
      <c r="W55" s="1">
        <f t="shared" si="15"/>
        <v>43452</v>
      </c>
      <c r="X55" s="1">
        <f t="shared" si="15"/>
        <v>43453</v>
      </c>
      <c r="Y55" s="1">
        <f t="shared" si="15"/>
        <v>43454</v>
      </c>
      <c r="Z55" s="1">
        <f t="shared" si="15"/>
        <v>43455</v>
      </c>
      <c r="AA55" s="1">
        <f t="shared" si="15"/>
        <v>43456</v>
      </c>
      <c r="AB55" s="1">
        <f t="shared" si="15"/>
        <v>43457</v>
      </c>
      <c r="AC55" s="1">
        <f t="shared" si="15"/>
        <v>43458</v>
      </c>
      <c r="AD55" s="1">
        <f t="shared" si="15"/>
        <v>43459</v>
      </c>
      <c r="AE55" s="1">
        <f t="shared" si="15"/>
        <v>43460</v>
      </c>
      <c r="AF55" s="1">
        <f t="shared" si="15"/>
        <v>43461</v>
      </c>
      <c r="AG55" s="1">
        <f t="shared" si="15"/>
        <v>43462</v>
      </c>
      <c r="AH55" s="1">
        <f t="shared" si="15"/>
        <v>43463</v>
      </c>
    </row>
    <row r="56" spans="3:34" x14ac:dyDescent="0.25">
      <c r="D56" t="s">
        <v>13</v>
      </c>
      <c r="E56" t="e">
        <f t="shared" ref="E56:AH56" ca="1" si="16">IF(E55=$D$3,5,NA())</f>
        <v>#N/A</v>
      </c>
      <c r="F56" t="e">
        <f t="shared" ca="1" si="16"/>
        <v>#N/A</v>
      </c>
      <c r="G56" t="e">
        <f t="shared" ca="1" si="16"/>
        <v>#N/A</v>
      </c>
      <c r="H56" t="e">
        <f t="shared" ca="1" si="16"/>
        <v>#N/A</v>
      </c>
      <c r="I56" t="e">
        <f t="shared" ca="1" si="16"/>
        <v>#N/A</v>
      </c>
      <c r="J56" t="e">
        <f t="shared" ca="1" si="16"/>
        <v>#N/A</v>
      </c>
      <c r="K56" t="e">
        <f t="shared" ca="1" si="16"/>
        <v>#N/A</v>
      </c>
      <c r="L56" t="e">
        <f t="shared" ca="1" si="16"/>
        <v>#N/A</v>
      </c>
      <c r="M56" t="e">
        <f t="shared" ca="1" si="16"/>
        <v>#N/A</v>
      </c>
      <c r="N56" t="e">
        <f t="shared" ca="1" si="16"/>
        <v>#N/A</v>
      </c>
      <c r="O56" t="e">
        <f t="shared" ca="1" si="16"/>
        <v>#N/A</v>
      </c>
      <c r="P56" t="e">
        <f t="shared" ca="1" si="16"/>
        <v>#N/A</v>
      </c>
      <c r="Q56" t="e">
        <f t="shared" ca="1" si="16"/>
        <v>#N/A</v>
      </c>
      <c r="R56" t="e">
        <f t="shared" ca="1" si="16"/>
        <v>#N/A</v>
      </c>
      <c r="S56" t="e">
        <f t="shared" ca="1" si="16"/>
        <v>#N/A</v>
      </c>
      <c r="T56" t="e">
        <f t="shared" ca="1" si="16"/>
        <v>#N/A</v>
      </c>
      <c r="U56" t="e">
        <f t="shared" ca="1" si="16"/>
        <v>#N/A</v>
      </c>
      <c r="V56" t="e">
        <f t="shared" ca="1" si="16"/>
        <v>#N/A</v>
      </c>
      <c r="W56" t="e">
        <f t="shared" ca="1" si="16"/>
        <v>#N/A</v>
      </c>
      <c r="X56" t="e">
        <f t="shared" ca="1" si="16"/>
        <v>#N/A</v>
      </c>
      <c r="Y56" t="e">
        <f t="shared" ca="1" si="16"/>
        <v>#N/A</v>
      </c>
      <c r="Z56" t="e">
        <f t="shared" ca="1" si="16"/>
        <v>#N/A</v>
      </c>
      <c r="AA56" t="e">
        <f t="shared" ca="1" si="16"/>
        <v>#N/A</v>
      </c>
      <c r="AB56" t="e">
        <f t="shared" ca="1" si="16"/>
        <v>#N/A</v>
      </c>
      <c r="AC56" t="e">
        <f t="shared" ca="1" si="16"/>
        <v>#N/A</v>
      </c>
      <c r="AD56" t="e">
        <f t="shared" ca="1" si="16"/>
        <v>#N/A</v>
      </c>
      <c r="AE56" t="e">
        <f t="shared" ca="1" si="16"/>
        <v>#N/A</v>
      </c>
      <c r="AF56" t="e">
        <f t="shared" ca="1" si="16"/>
        <v>#N/A</v>
      </c>
      <c r="AG56" t="e">
        <f t="shared" ca="1" si="16"/>
        <v>#N/A</v>
      </c>
      <c r="AH56" t="e">
        <f t="shared" ca="1" si="16"/>
        <v>#N/A</v>
      </c>
    </row>
    <row r="58" spans="3:34" x14ac:dyDescent="0.25">
      <c r="D58" s="3">
        <f>DATE(YEAR(MIN(E55:AH55)),MONTH(MIN(E55:AH55)),1)</f>
        <v>43405</v>
      </c>
      <c r="E58">
        <f>IF(MEDIAN($D58,E$55,EOMONTH($D58,0))=E$55,0.5,NA())</f>
        <v>0.5</v>
      </c>
      <c r="F58" t="e">
        <f t="shared" ref="F58:AH58" si="17">IF(MEDIAN($D58,F$55,EOMONTH($D58,0))=F$55,0.5,NA())</f>
        <v>#N/A</v>
      </c>
      <c r="G58" t="e">
        <f t="shared" si="17"/>
        <v>#N/A</v>
      </c>
      <c r="H58" t="e">
        <f t="shared" si="17"/>
        <v>#N/A</v>
      </c>
      <c r="I58" t="e">
        <f t="shared" si="17"/>
        <v>#N/A</v>
      </c>
      <c r="J58" t="e">
        <f t="shared" si="17"/>
        <v>#N/A</v>
      </c>
      <c r="K58" t="e">
        <f t="shared" si="17"/>
        <v>#N/A</v>
      </c>
      <c r="L58" t="e">
        <f t="shared" si="17"/>
        <v>#N/A</v>
      </c>
      <c r="M58" t="e">
        <f t="shared" si="17"/>
        <v>#N/A</v>
      </c>
      <c r="N58" t="e">
        <f t="shared" si="17"/>
        <v>#N/A</v>
      </c>
      <c r="O58" t="e">
        <f t="shared" si="17"/>
        <v>#N/A</v>
      </c>
      <c r="P58" t="e">
        <f t="shared" si="17"/>
        <v>#N/A</v>
      </c>
      <c r="Q58" t="e">
        <f t="shared" si="17"/>
        <v>#N/A</v>
      </c>
      <c r="R58" t="e">
        <f t="shared" si="17"/>
        <v>#N/A</v>
      </c>
      <c r="S58" t="e">
        <f t="shared" si="17"/>
        <v>#N/A</v>
      </c>
      <c r="T58" t="e">
        <f t="shared" si="17"/>
        <v>#N/A</v>
      </c>
      <c r="U58" t="e">
        <f t="shared" si="17"/>
        <v>#N/A</v>
      </c>
      <c r="V58" t="e">
        <f t="shared" si="17"/>
        <v>#N/A</v>
      </c>
      <c r="W58" t="e">
        <f t="shared" si="17"/>
        <v>#N/A</v>
      </c>
      <c r="X58" t="e">
        <f t="shared" si="17"/>
        <v>#N/A</v>
      </c>
      <c r="Y58" t="e">
        <f t="shared" si="17"/>
        <v>#N/A</v>
      </c>
      <c r="Z58" t="e">
        <f t="shared" si="17"/>
        <v>#N/A</v>
      </c>
      <c r="AA58" t="e">
        <f t="shared" si="17"/>
        <v>#N/A</v>
      </c>
      <c r="AB58" t="e">
        <f t="shared" si="17"/>
        <v>#N/A</v>
      </c>
      <c r="AC58" t="e">
        <f t="shared" si="17"/>
        <v>#N/A</v>
      </c>
      <c r="AD58" t="e">
        <f t="shared" si="17"/>
        <v>#N/A</v>
      </c>
      <c r="AE58" t="e">
        <f t="shared" si="17"/>
        <v>#N/A</v>
      </c>
      <c r="AF58" t="e">
        <f t="shared" si="17"/>
        <v>#N/A</v>
      </c>
      <c r="AG58" t="e">
        <f t="shared" si="17"/>
        <v>#N/A</v>
      </c>
      <c r="AH58" t="e">
        <f t="shared" si="17"/>
        <v>#N/A</v>
      </c>
    </row>
    <row r="59" spans="3:34" ht="30" x14ac:dyDescent="0.25">
      <c r="D59" s="3" t="str">
        <f>TEXT(D58,"mmm yyyy") &amp; " - Top Band"</f>
        <v>Nov 2018 - Top Band</v>
      </c>
      <c r="E59">
        <f>E58+12.5</f>
        <v>13</v>
      </c>
      <c r="F59" t="e">
        <f t="shared" ref="F59:AH59" si="18">F58+12.5</f>
        <v>#N/A</v>
      </c>
      <c r="G59" t="e">
        <f t="shared" si="18"/>
        <v>#N/A</v>
      </c>
      <c r="H59" t="e">
        <f t="shared" si="18"/>
        <v>#N/A</v>
      </c>
      <c r="I59" t="e">
        <f t="shared" si="18"/>
        <v>#N/A</v>
      </c>
      <c r="J59" t="e">
        <f t="shared" si="18"/>
        <v>#N/A</v>
      </c>
      <c r="K59" t="e">
        <f t="shared" si="18"/>
        <v>#N/A</v>
      </c>
      <c r="L59" t="e">
        <f t="shared" si="18"/>
        <v>#N/A</v>
      </c>
      <c r="M59" t="e">
        <f t="shared" si="18"/>
        <v>#N/A</v>
      </c>
      <c r="N59" t="e">
        <f t="shared" si="18"/>
        <v>#N/A</v>
      </c>
      <c r="O59" t="e">
        <f t="shared" si="18"/>
        <v>#N/A</v>
      </c>
      <c r="P59" t="e">
        <f t="shared" si="18"/>
        <v>#N/A</v>
      </c>
      <c r="Q59" t="e">
        <f t="shared" si="18"/>
        <v>#N/A</v>
      </c>
      <c r="R59" t="e">
        <f t="shared" si="18"/>
        <v>#N/A</v>
      </c>
      <c r="S59" t="e">
        <f t="shared" si="18"/>
        <v>#N/A</v>
      </c>
      <c r="T59" t="e">
        <f t="shared" si="18"/>
        <v>#N/A</v>
      </c>
      <c r="U59" t="e">
        <f t="shared" si="18"/>
        <v>#N/A</v>
      </c>
      <c r="V59" t="e">
        <f t="shared" si="18"/>
        <v>#N/A</v>
      </c>
      <c r="W59" t="e">
        <f t="shared" si="18"/>
        <v>#N/A</v>
      </c>
      <c r="X59" t="e">
        <f t="shared" si="18"/>
        <v>#N/A</v>
      </c>
      <c r="Y59" t="e">
        <f t="shared" si="18"/>
        <v>#N/A</v>
      </c>
      <c r="Z59" t="e">
        <f t="shared" si="18"/>
        <v>#N/A</v>
      </c>
      <c r="AA59" t="e">
        <f t="shared" si="18"/>
        <v>#N/A</v>
      </c>
      <c r="AB59" t="e">
        <f t="shared" si="18"/>
        <v>#N/A</v>
      </c>
      <c r="AC59" t="e">
        <f t="shared" si="18"/>
        <v>#N/A</v>
      </c>
      <c r="AD59" t="e">
        <f t="shared" si="18"/>
        <v>#N/A</v>
      </c>
      <c r="AE59" t="e">
        <f t="shared" si="18"/>
        <v>#N/A</v>
      </c>
      <c r="AF59" t="e">
        <f t="shared" si="18"/>
        <v>#N/A</v>
      </c>
      <c r="AG59" t="e">
        <f t="shared" si="18"/>
        <v>#N/A</v>
      </c>
      <c r="AH59" t="e">
        <f t="shared" si="18"/>
        <v>#N/A</v>
      </c>
    </row>
    <row r="60" spans="3:34" x14ac:dyDescent="0.25">
      <c r="D60" s="3"/>
    </row>
    <row r="61" spans="3:34" x14ac:dyDescent="0.25">
      <c r="D61" s="3">
        <f>EOMONTH(D58,0)+1</f>
        <v>43435</v>
      </c>
      <c r="E61" t="e">
        <f>IF(MEDIAN($D61,E$55,EOMONTH($D61,0))=E$55,0.5,NA())</f>
        <v>#N/A</v>
      </c>
      <c r="F61">
        <f t="shared" ref="F61:AH61" si="19">IF(MEDIAN($D61,F$55,EOMONTH($D61,0))=F$55,0.5,NA())</f>
        <v>0.5</v>
      </c>
      <c r="G61">
        <f t="shared" si="19"/>
        <v>0.5</v>
      </c>
      <c r="H61">
        <f t="shared" si="19"/>
        <v>0.5</v>
      </c>
      <c r="I61">
        <f t="shared" si="19"/>
        <v>0.5</v>
      </c>
      <c r="J61">
        <f t="shared" si="19"/>
        <v>0.5</v>
      </c>
      <c r="K61">
        <f t="shared" si="19"/>
        <v>0.5</v>
      </c>
      <c r="L61">
        <f t="shared" si="19"/>
        <v>0.5</v>
      </c>
      <c r="M61">
        <f t="shared" si="19"/>
        <v>0.5</v>
      </c>
      <c r="N61">
        <f t="shared" si="19"/>
        <v>0.5</v>
      </c>
      <c r="O61">
        <f t="shared" si="19"/>
        <v>0.5</v>
      </c>
      <c r="P61">
        <f t="shared" si="19"/>
        <v>0.5</v>
      </c>
      <c r="Q61">
        <f t="shared" si="19"/>
        <v>0.5</v>
      </c>
      <c r="R61">
        <f t="shared" si="19"/>
        <v>0.5</v>
      </c>
      <c r="S61">
        <f t="shared" si="19"/>
        <v>0.5</v>
      </c>
      <c r="T61">
        <f t="shared" si="19"/>
        <v>0.5</v>
      </c>
      <c r="U61">
        <f t="shared" si="19"/>
        <v>0.5</v>
      </c>
      <c r="V61">
        <f t="shared" si="19"/>
        <v>0.5</v>
      </c>
      <c r="W61">
        <f t="shared" si="19"/>
        <v>0.5</v>
      </c>
      <c r="X61">
        <f t="shared" si="19"/>
        <v>0.5</v>
      </c>
      <c r="Y61">
        <f t="shared" si="19"/>
        <v>0.5</v>
      </c>
      <c r="Z61">
        <f t="shared" si="19"/>
        <v>0.5</v>
      </c>
      <c r="AA61">
        <f t="shared" si="19"/>
        <v>0.5</v>
      </c>
      <c r="AB61">
        <f t="shared" si="19"/>
        <v>0.5</v>
      </c>
      <c r="AC61">
        <f t="shared" si="19"/>
        <v>0.5</v>
      </c>
      <c r="AD61">
        <f t="shared" si="19"/>
        <v>0.5</v>
      </c>
      <c r="AE61">
        <f t="shared" si="19"/>
        <v>0.5</v>
      </c>
      <c r="AF61">
        <f t="shared" si="19"/>
        <v>0.5</v>
      </c>
      <c r="AG61">
        <f t="shared" si="19"/>
        <v>0.5</v>
      </c>
      <c r="AH61">
        <f t="shared" si="19"/>
        <v>0.5</v>
      </c>
    </row>
    <row r="62" spans="3:34" ht="30" x14ac:dyDescent="0.25">
      <c r="D62" s="3" t="str">
        <f>TEXT(D61,"mmm yyyy") &amp; " - Top Band"</f>
        <v>Dec 2018 - Top Band</v>
      </c>
      <c r="E62" t="e">
        <f>E61+12.5</f>
        <v>#N/A</v>
      </c>
      <c r="F62">
        <f t="shared" ref="F62:AH62" si="20">F61+12.5</f>
        <v>13</v>
      </c>
      <c r="G62">
        <f t="shared" si="20"/>
        <v>13</v>
      </c>
      <c r="H62">
        <f t="shared" si="20"/>
        <v>13</v>
      </c>
      <c r="I62">
        <f t="shared" si="20"/>
        <v>13</v>
      </c>
      <c r="J62">
        <f t="shared" si="20"/>
        <v>13</v>
      </c>
      <c r="K62">
        <f t="shared" si="20"/>
        <v>13</v>
      </c>
      <c r="L62">
        <f t="shared" si="20"/>
        <v>13</v>
      </c>
      <c r="M62">
        <f t="shared" si="20"/>
        <v>13</v>
      </c>
      <c r="N62">
        <f t="shared" si="20"/>
        <v>13</v>
      </c>
      <c r="O62">
        <f t="shared" si="20"/>
        <v>13</v>
      </c>
      <c r="P62">
        <f t="shared" si="20"/>
        <v>13</v>
      </c>
      <c r="Q62">
        <f t="shared" si="20"/>
        <v>13</v>
      </c>
      <c r="R62">
        <f t="shared" si="20"/>
        <v>13</v>
      </c>
      <c r="S62">
        <f t="shared" si="20"/>
        <v>13</v>
      </c>
      <c r="T62">
        <f t="shared" si="20"/>
        <v>13</v>
      </c>
      <c r="U62">
        <f t="shared" si="20"/>
        <v>13</v>
      </c>
      <c r="V62">
        <f t="shared" si="20"/>
        <v>13</v>
      </c>
      <c r="W62">
        <f t="shared" si="20"/>
        <v>13</v>
      </c>
      <c r="X62">
        <f t="shared" si="20"/>
        <v>13</v>
      </c>
      <c r="Y62">
        <f t="shared" si="20"/>
        <v>13</v>
      </c>
      <c r="Z62">
        <f t="shared" si="20"/>
        <v>13</v>
      </c>
      <c r="AA62">
        <f t="shared" si="20"/>
        <v>13</v>
      </c>
      <c r="AB62">
        <f t="shared" si="20"/>
        <v>13</v>
      </c>
      <c r="AC62">
        <f t="shared" si="20"/>
        <v>13</v>
      </c>
      <c r="AD62">
        <f t="shared" si="20"/>
        <v>13</v>
      </c>
      <c r="AE62">
        <f t="shared" si="20"/>
        <v>13</v>
      </c>
      <c r="AF62">
        <f t="shared" si="20"/>
        <v>13</v>
      </c>
      <c r="AG62">
        <f t="shared" si="20"/>
        <v>13</v>
      </c>
      <c r="AH62">
        <f t="shared" si="20"/>
        <v>13</v>
      </c>
    </row>
    <row r="63" spans="3:34" x14ac:dyDescent="0.25">
      <c r="D63" s="3"/>
    </row>
    <row r="65" spans="4:34" x14ac:dyDescent="0.25">
      <c r="D65" s="3">
        <f>D58+1</f>
        <v>43406</v>
      </c>
      <c r="E65" t="e">
        <f>IF(MEDIAN($D65,E$55)=E$55,0.5,NA())</f>
        <v>#N/A</v>
      </c>
      <c r="F65" t="e">
        <f t="shared" ref="F65:AH66" si="21">IF(MEDIAN($D65,F$55)=F$55,0.5,NA())</f>
        <v>#N/A</v>
      </c>
      <c r="G65" t="e">
        <f t="shared" si="21"/>
        <v>#N/A</v>
      </c>
      <c r="H65" t="e">
        <f t="shared" si="21"/>
        <v>#N/A</v>
      </c>
      <c r="I65" t="e">
        <f t="shared" si="21"/>
        <v>#N/A</v>
      </c>
      <c r="J65" t="e">
        <f t="shared" si="21"/>
        <v>#N/A</v>
      </c>
      <c r="K65" t="e">
        <f t="shared" si="21"/>
        <v>#N/A</v>
      </c>
      <c r="L65" t="e">
        <f t="shared" si="21"/>
        <v>#N/A</v>
      </c>
      <c r="M65" t="e">
        <f t="shared" si="21"/>
        <v>#N/A</v>
      </c>
      <c r="N65" t="e">
        <f t="shared" si="21"/>
        <v>#N/A</v>
      </c>
      <c r="O65" t="e">
        <f t="shared" si="21"/>
        <v>#N/A</v>
      </c>
      <c r="P65" t="e">
        <f t="shared" si="21"/>
        <v>#N/A</v>
      </c>
      <c r="Q65" t="e">
        <f t="shared" si="21"/>
        <v>#N/A</v>
      </c>
      <c r="R65" t="e">
        <f t="shared" si="21"/>
        <v>#N/A</v>
      </c>
      <c r="S65" t="e">
        <f t="shared" si="21"/>
        <v>#N/A</v>
      </c>
      <c r="T65" t="e">
        <f t="shared" si="21"/>
        <v>#N/A</v>
      </c>
      <c r="U65" t="e">
        <f t="shared" si="21"/>
        <v>#N/A</v>
      </c>
      <c r="V65" t="e">
        <f t="shared" si="21"/>
        <v>#N/A</v>
      </c>
      <c r="W65" t="e">
        <f t="shared" si="21"/>
        <v>#N/A</v>
      </c>
      <c r="X65" t="e">
        <f t="shared" si="21"/>
        <v>#N/A</v>
      </c>
      <c r="Y65" t="e">
        <f t="shared" si="21"/>
        <v>#N/A</v>
      </c>
      <c r="Z65" t="e">
        <f t="shared" si="21"/>
        <v>#N/A</v>
      </c>
      <c r="AA65" t="e">
        <f t="shared" si="21"/>
        <v>#N/A</v>
      </c>
      <c r="AB65" t="e">
        <f t="shared" si="21"/>
        <v>#N/A</v>
      </c>
      <c r="AC65" t="e">
        <f t="shared" si="21"/>
        <v>#N/A</v>
      </c>
      <c r="AD65" t="e">
        <f t="shared" si="21"/>
        <v>#N/A</v>
      </c>
      <c r="AE65" t="e">
        <f t="shared" si="21"/>
        <v>#N/A</v>
      </c>
      <c r="AF65" t="e">
        <f t="shared" si="21"/>
        <v>#N/A</v>
      </c>
      <c r="AG65" t="e">
        <f t="shared" si="21"/>
        <v>#N/A</v>
      </c>
      <c r="AH65" t="e">
        <f t="shared" si="21"/>
        <v>#N/A</v>
      </c>
    </row>
    <row r="66" spans="4:34" x14ac:dyDescent="0.25">
      <c r="D66" s="3">
        <f>D61+1</f>
        <v>43436</v>
      </c>
      <c r="E66" t="e">
        <f>IF(MEDIAN($D66,E$55)=E$55,0.5,NA())</f>
        <v>#N/A</v>
      </c>
      <c r="F66" t="e">
        <f t="shared" si="21"/>
        <v>#N/A</v>
      </c>
      <c r="G66">
        <f t="shared" si="21"/>
        <v>0.5</v>
      </c>
      <c r="H66" t="e">
        <f t="shared" si="21"/>
        <v>#N/A</v>
      </c>
      <c r="I66" t="e">
        <f t="shared" si="21"/>
        <v>#N/A</v>
      </c>
      <c r="J66" t="e">
        <f t="shared" si="21"/>
        <v>#N/A</v>
      </c>
      <c r="K66" t="e">
        <f t="shared" si="21"/>
        <v>#N/A</v>
      </c>
      <c r="L66" t="e">
        <f t="shared" si="21"/>
        <v>#N/A</v>
      </c>
      <c r="M66" t="e">
        <f t="shared" si="21"/>
        <v>#N/A</v>
      </c>
      <c r="N66" t="e">
        <f t="shared" si="21"/>
        <v>#N/A</v>
      </c>
      <c r="O66" t="e">
        <f t="shared" si="21"/>
        <v>#N/A</v>
      </c>
      <c r="P66" t="e">
        <f t="shared" si="21"/>
        <v>#N/A</v>
      </c>
      <c r="Q66" t="e">
        <f t="shared" si="21"/>
        <v>#N/A</v>
      </c>
      <c r="R66" t="e">
        <f t="shared" si="21"/>
        <v>#N/A</v>
      </c>
      <c r="S66" t="e">
        <f t="shared" si="21"/>
        <v>#N/A</v>
      </c>
      <c r="T66" t="e">
        <f t="shared" si="21"/>
        <v>#N/A</v>
      </c>
      <c r="U66" t="e">
        <f t="shared" si="21"/>
        <v>#N/A</v>
      </c>
      <c r="V66" t="e">
        <f t="shared" si="21"/>
        <v>#N/A</v>
      </c>
      <c r="W66" t="e">
        <f t="shared" si="21"/>
        <v>#N/A</v>
      </c>
      <c r="X66" t="e">
        <f t="shared" si="21"/>
        <v>#N/A</v>
      </c>
      <c r="Y66" t="e">
        <f t="shared" si="21"/>
        <v>#N/A</v>
      </c>
      <c r="Z66" t="e">
        <f t="shared" si="21"/>
        <v>#N/A</v>
      </c>
      <c r="AA66" t="e">
        <f t="shared" si="21"/>
        <v>#N/A</v>
      </c>
      <c r="AB66" t="e">
        <f t="shared" si="21"/>
        <v>#N/A</v>
      </c>
      <c r="AC66" t="e">
        <f t="shared" si="21"/>
        <v>#N/A</v>
      </c>
      <c r="AD66" t="e">
        <f t="shared" si="21"/>
        <v>#N/A</v>
      </c>
      <c r="AE66" t="e">
        <f t="shared" si="21"/>
        <v>#N/A</v>
      </c>
      <c r="AF66" t="e">
        <f t="shared" si="21"/>
        <v>#N/A</v>
      </c>
      <c r="AG66" t="e">
        <f t="shared" si="21"/>
        <v>#N/A</v>
      </c>
      <c r="AH66" t="e">
        <f t="shared" si="21"/>
        <v>#N/A</v>
      </c>
    </row>
    <row r="69" spans="4:34" x14ac:dyDescent="0.25">
      <c r="E69">
        <v>2.2999999999999998</v>
      </c>
      <c r="F69">
        <f>E69</f>
        <v>2.2999999999999998</v>
      </c>
      <c r="G69">
        <f t="shared" ref="G69:AH71" si="22">F69</f>
        <v>2.2999999999999998</v>
      </c>
      <c r="H69">
        <f t="shared" si="22"/>
        <v>2.2999999999999998</v>
      </c>
      <c r="I69">
        <f t="shared" si="22"/>
        <v>2.2999999999999998</v>
      </c>
      <c r="J69">
        <f t="shared" si="22"/>
        <v>2.2999999999999998</v>
      </c>
      <c r="K69">
        <f t="shared" si="22"/>
        <v>2.2999999999999998</v>
      </c>
      <c r="L69">
        <f t="shared" si="22"/>
        <v>2.2999999999999998</v>
      </c>
      <c r="M69">
        <f t="shared" si="22"/>
        <v>2.2999999999999998</v>
      </c>
      <c r="N69">
        <f t="shared" si="22"/>
        <v>2.2999999999999998</v>
      </c>
      <c r="O69">
        <f t="shared" si="22"/>
        <v>2.2999999999999998</v>
      </c>
      <c r="P69">
        <f t="shared" si="22"/>
        <v>2.2999999999999998</v>
      </c>
      <c r="Q69">
        <f t="shared" si="22"/>
        <v>2.2999999999999998</v>
      </c>
      <c r="R69">
        <f t="shared" si="22"/>
        <v>2.2999999999999998</v>
      </c>
      <c r="S69">
        <f t="shared" si="22"/>
        <v>2.2999999999999998</v>
      </c>
      <c r="T69">
        <f t="shared" si="22"/>
        <v>2.2999999999999998</v>
      </c>
      <c r="U69">
        <f t="shared" si="22"/>
        <v>2.2999999999999998</v>
      </c>
      <c r="V69">
        <f t="shared" si="22"/>
        <v>2.2999999999999998</v>
      </c>
      <c r="W69">
        <f t="shared" si="22"/>
        <v>2.2999999999999998</v>
      </c>
      <c r="X69">
        <f t="shared" si="22"/>
        <v>2.2999999999999998</v>
      </c>
      <c r="Y69">
        <f t="shared" si="22"/>
        <v>2.2999999999999998</v>
      </c>
      <c r="Z69">
        <f t="shared" si="22"/>
        <v>2.2999999999999998</v>
      </c>
      <c r="AA69">
        <f t="shared" si="22"/>
        <v>2.2999999999999998</v>
      </c>
      <c r="AB69">
        <f t="shared" si="22"/>
        <v>2.2999999999999998</v>
      </c>
      <c r="AC69">
        <f t="shared" si="22"/>
        <v>2.2999999999999998</v>
      </c>
      <c r="AD69">
        <f t="shared" si="22"/>
        <v>2.2999999999999998</v>
      </c>
      <c r="AE69">
        <f t="shared" si="22"/>
        <v>2.2999999999999998</v>
      </c>
      <c r="AF69">
        <f t="shared" si="22"/>
        <v>2.2999999999999998</v>
      </c>
      <c r="AG69">
        <f t="shared" si="22"/>
        <v>2.2999999999999998</v>
      </c>
      <c r="AH69">
        <f t="shared" si="22"/>
        <v>2.2999999999999998</v>
      </c>
    </row>
    <row r="70" spans="4:34" x14ac:dyDescent="0.25">
      <c r="D70">
        <v>3</v>
      </c>
      <c r="E70" t="str">
        <f>LEFT(UPPER(TEXT(E55,"ddd")),$D70)</f>
        <v>FRI</v>
      </c>
      <c r="F70" t="str">
        <f t="shared" ref="F70:AH70" si="23">LEFT(UPPER(TEXT(F55,"ddd")),$D70)</f>
        <v>SAT</v>
      </c>
      <c r="G70" t="str">
        <f t="shared" si="23"/>
        <v>SUN</v>
      </c>
      <c r="H70" t="str">
        <f t="shared" si="23"/>
        <v>MON</v>
      </c>
      <c r="I70" t="str">
        <f t="shared" si="23"/>
        <v>TUE</v>
      </c>
      <c r="J70" t="str">
        <f t="shared" si="23"/>
        <v>WED</v>
      </c>
      <c r="K70" t="str">
        <f t="shared" si="23"/>
        <v>THU</v>
      </c>
      <c r="L70" t="str">
        <f t="shared" si="23"/>
        <v>FRI</v>
      </c>
      <c r="M70" t="str">
        <f t="shared" si="23"/>
        <v>SAT</v>
      </c>
      <c r="N70" t="str">
        <f t="shared" si="23"/>
        <v>SUN</v>
      </c>
      <c r="O70" t="str">
        <f t="shared" si="23"/>
        <v>MON</v>
      </c>
      <c r="P70" t="str">
        <f t="shared" si="23"/>
        <v>TUE</v>
      </c>
      <c r="Q70" t="str">
        <f t="shared" si="23"/>
        <v>WED</v>
      </c>
      <c r="R70" t="str">
        <f t="shared" si="23"/>
        <v>THU</v>
      </c>
      <c r="S70" t="str">
        <f t="shared" si="23"/>
        <v>FRI</v>
      </c>
      <c r="T70" t="str">
        <f t="shared" si="23"/>
        <v>SAT</v>
      </c>
      <c r="U70" t="str">
        <f t="shared" si="23"/>
        <v>SUN</v>
      </c>
      <c r="V70" t="str">
        <f t="shared" si="23"/>
        <v>MON</v>
      </c>
      <c r="W70" t="str">
        <f t="shared" si="23"/>
        <v>TUE</v>
      </c>
      <c r="X70" t="str">
        <f t="shared" si="23"/>
        <v>WED</v>
      </c>
      <c r="Y70" t="str">
        <f t="shared" si="23"/>
        <v>THU</v>
      </c>
      <c r="Z70" t="str">
        <f t="shared" si="23"/>
        <v>FRI</v>
      </c>
      <c r="AA70" t="str">
        <f t="shared" si="23"/>
        <v>SAT</v>
      </c>
      <c r="AB70" t="str">
        <f t="shared" si="23"/>
        <v>SUN</v>
      </c>
      <c r="AC70" t="str">
        <f t="shared" si="23"/>
        <v>MON</v>
      </c>
      <c r="AD70" t="str">
        <f t="shared" si="23"/>
        <v>TUE</v>
      </c>
      <c r="AE70" t="str">
        <f t="shared" si="23"/>
        <v>WED</v>
      </c>
      <c r="AF70" t="str">
        <f t="shared" si="23"/>
        <v>THU</v>
      </c>
      <c r="AG70" t="str">
        <f t="shared" si="23"/>
        <v>FRI</v>
      </c>
      <c r="AH70" t="str">
        <f t="shared" si="23"/>
        <v>SAT</v>
      </c>
    </row>
    <row r="71" spans="4:34" x14ac:dyDescent="0.25">
      <c r="E71">
        <v>1.3</v>
      </c>
      <c r="F71">
        <f>E71</f>
        <v>1.3</v>
      </c>
      <c r="G71">
        <f t="shared" si="22"/>
        <v>1.3</v>
      </c>
      <c r="H71">
        <f t="shared" si="22"/>
        <v>1.3</v>
      </c>
      <c r="I71">
        <f t="shared" si="22"/>
        <v>1.3</v>
      </c>
      <c r="J71">
        <f t="shared" si="22"/>
        <v>1.3</v>
      </c>
      <c r="K71">
        <f t="shared" si="22"/>
        <v>1.3</v>
      </c>
      <c r="L71">
        <f t="shared" si="22"/>
        <v>1.3</v>
      </c>
      <c r="M71">
        <f t="shared" si="22"/>
        <v>1.3</v>
      </c>
      <c r="N71">
        <f t="shared" si="22"/>
        <v>1.3</v>
      </c>
      <c r="O71">
        <f t="shared" si="22"/>
        <v>1.3</v>
      </c>
      <c r="P71">
        <f t="shared" si="22"/>
        <v>1.3</v>
      </c>
      <c r="Q71">
        <f t="shared" si="22"/>
        <v>1.3</v>
      </c>
      <c r="R71">
        <f t="shared" si="22"/>
        <v>1.3</v>
      </c>
      <c r="S71">
        <f t="shared" si="22"/>
        <v>1.3</v>
      </c>
      <c r="T71">
        <f t="shared" si="22"/>
        <v>1.3</v>
      </c>
      <c r="U71">
        <f t="shared" si="22"/>
        <v>1.3</v>
      </c>
      <c r="V71">
        <f t="shared" si="22"/>
        <v>1.3</v>
      </c>
      <c r="W71">
        <f t="shared" si="22"/>
        <v>1.3</v>
      </c>
      <c r="X71">
        <f t="shared" si="22"/>
        <v>1.3</v>
      </c>
      <c r="Y71">
        <f t="shared" si="22"/>
        <v>1.3</v>
      </c>
      <c r="Z71">
        <f t="shared" si="22"/>
        <v>1.3</v>
      </c>
      <c r="AA71">
        <f t="shared" si="22"/>
        <v>1.3</v>
      </c>
      <c r="AB71">
        <f t="shared" si="22"/>
        <v>1.3</v>
      </c>
      <c r="AC71">
        <f t="shared" si="22"/>
        <v>1.3</v>
      </c>
      <c r="AD71">
        <f t="shared" si="22"/>
        <v>1.3</v>
      </c>
      <c r="AE71">
        <f t="shared" si="22"/>
        <v>1.3</v>
      </c>
      <c r="AF71">
        <f t="shared" si="22"/>
        <v>1.3</v>
      </c>
      <c r="AG71">
        <f t="shared" si="22"/>
        <v>1.3</v>
      </c>
      <c r="AH71">
        <f t="shared" si="22"/>
        <v>1.3</v>
      </c>
    </row>
    <row r="72" spans="4:34" x14ac:dyDescent="0.25">
      <c r="E72" t="str">
        <f>TEXT(E55,"dd")</f>
        <v>30</v>
      </c>
      <c r="F72" t="str">
        <f t="shared" ref="F72:AH72" si="24">TEXT(F55,"dd")</f>
        <v>01</v>
      </c>
      <c r="G72" t="str">
        <f t="shared" si="24"/>
        <v>02</v>
      </c>
      <c r="H72" t="str">
        <f t="shared" si="24"/>
        <v>03</v>
      </c>
      <c r="I72" t="str">
        <f t="shared" si="24"/>
        <v>04</v>
      </c>
      <c r="J72" t="str">
        <f t="shared" si="24"/>
        <v>05</v>
      </c>
      <c r="K72" t="str">
        <f t="shared" si="24"/>
        <v>06</v>
      </c>
      <c r="L72" t="str">
        <f t="shared" si="24"/>
        <v>07</v>
      </c>
      <c r="M72" t="str">
        <f t="shared" si="24"/>
        <v>08</v>
      </c>
      <c r="N72" t="str">
        <f t="shared" si="24"/>
        <v>09</v>
      </c>
      <c r="O72" t="str">
        <f t="shared" si="24"/>
        <v>10</v>
      </c>
      <c r="P72" t="str">
        <f t="shared" si="24"/>
        <v>11</v>
      </c>
      <c r="Q72" t="str">
        <f t="shared" si="24"/>
        <v>12</v>
      </c>
      <c r="R72" t="str">
        <f t="shared" si="24"/>
        <v>13</v>
      </c>
      <c r="S72" t="str">
        <f t="shared" si="24"/>
        <v>14</v>
      </c>
      <c r="T72" t="str">
        <f t="shared" si="24"/>
        <v>15</v>
      </c>
      <c r="U72" t="str">
        <f t="shared" si="24"/>
        <v>16</v>
      </c>
      <c r="V72" t="str">
        <f t="shared" si="24"/>
        <v>17</v>
      </c>
      <c r="W72" t="str">
        <f t="shared" si="24"/>
        <v>18</v>
      </c>
      <c r="X72" t="str">
        <f t="shared" si="24"/>
        <v>19</v>
      </c>
      <c r="Y72" t="str">
        <f t="shared" si="24"/>
        <v>20</v>
      </c>
      <c r="Z72" t="str">
        <f t="shared" si="24"/>
        <v>21</v>
      </c>
      <c r="AA72" t="str">
        <f t="shared" si="24"/>
        <v>22</v>
      </c>
      <c r="AB72" t="str">
        <f t="shared" si="24"/>
        <v>23</v>
      </c>
      <c r="AC72" t="str">
        <f t="shared" si="24"/>
        <v>24</v>
      </c>
      <c r="AD72" t="str">
        <f t="shared" si="24"/>
        <v>25</v>
      </c>
      <c r="AE72" t="str">
        <f t="shared" si="24"/>
        <v>26</v>
      </c>
      <c r="AF72" t="str">
        <f t="shared" si="24"/>
        <v>27</v>
      </c>
      <c r="AG72" t="str">
        <f t="shared" si="24"/>
        <v>28</v>
      </c>
      <c r="AH72" t="str">
        <f t="shared" si="24"/>
        <v>29</v>
      </c>
    </row>
  </sheetData>
  <pageMargins left="0.7" right="0.7" top="0.75" bottom="0.75" header="0.3" footer="0.3"/>
  <pageSetup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MediaServiceKeyPoints xmlns="71af3243-3dd4-4a8d-8c0d-dd76da1f02a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0" ma:contentTypeDescription="Create a new document." ma:contentTypeScope="" ma:versionID="e39e7e9e36de66d473ce04bb4ab2dbb8">
  <xsd:schema xmlns:xsd="http://www.w3.org/2001/XMLSchema" xmlns:xs="http://www.w3.org/2001/XMLSchema" xmlns:p="http://schemas.microsoft.com/office/2006/metadata/properties" xmlns:ns2="71af3243-3dd4-4a8d-8c0d-dd76da1f02a5" xmlns:ns3="16c05727-aa75-4e4a-9b5f-8a80a1165891" targetNamespace="http://schemas.microsoft.com/office/2006/metadata/properties" ma:root="true" ma:fieldsID="19dc5994665da46609c24125788630d8" ns2:_="" ns3:_="">
    <xsd:import namespace="71af3243-3dd4-4a8d-8c0d-dd76da1f02a5"/>
    <xsd:import namespace="16c05727-aa75-4e4a-9b5f-8a80a1165891"/>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110FEBE-439B-40B0-A664-602BABED88A8}">
  <ds:schemaRefs>
    <ds:schemaRef ds:uri="http://schemas.openxmlformats.org/package/2006/metadata/core-properties"/>
    <ds:schemaRef ds:uri="http://purl.org/dc/elements/1.1/"/>
    <ds:schemaRef ds:uri="http://purl.org/dc/dcmitype/"/>
    <ds:schemaRef ds:uri="http://schemas.microsoft.com/office/2006/metadata/properties"/>
    <ds:schemaRef ds:uri="http://purl.org/dc/terms/"/>
    <ds:schemaRef ds:uri="http://schemas.microsoft.com/office/infopath/2007/PartnerControls"/>
    <ds:schemaRef ds:uri="http://schemas.microsoft.com/office/2006/documentManagement/types"/>
    <ds:schemaRef ds:uri="16c05727-aa75-4e4a-9b5f-8a80a1165891"/>
    <ds:schemaRef ds:uri="71af3243-3dd4-4a8d-8c0d-dd76da1f02a5"/>
    <ds:schemaRef ds:uri="http://www.w3.org/XML/1998/namespace"/>
  </ds:schemaRefs>
</ds:datastoreItem>
</file>

<file path=customXml/itemProps2.xml><?xml version="1.0" encoding="utf-8"?>
<ds:datastoreItem xmlns:ds="http://schemas.openxmlformats.org/officeDocument/2006/customXml" ds:itemID="{7276BAE7-4D46-47A1-996F-636F4F2E0E79}">
  <ds:schemaRefs>
    <ds:schemaRef ds:uri="http://schemas.microsoft.com/sharepoint/v3/contenttype/forms"/>
  </ds:schemaRefs>
</ds:datastoreItem>
</file>

<file path=customXml/itemProps3.xml><?xml version="1.0" encoding="utf-8"?>
<ds:datastoreItem xmlns:ds="http://schemas.openxmlformats.org/officeDocument/2006/customXml" ds:itemID="{389B87D2-08C2-42F7-83FD-AE6BE098F19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1af3243-3dd4-4a8d-8c0d-dd76da1f02a5"/>
    <ds:schemaRef ds:uri="16c05727-aa75-4e4a-9b5f-8a80a116589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8</vt:i4>
      </vt:variant>
    </vt:vector>
  </HeadingPairs>
  <TitlesOfParts>
    <vt:vector size="15" baseType="lpstr">
      <vt:lpstr>项目时间表</vt:lpstr>
      <vt:lpstr>任务清单</vt:lpstr>
      <vt:lpstr>资源整理</vt:lpstr>
      <vt:lpstr>预算规划</vt:lpstr>
      <vt:lpstr>进度报告</vt:lpstr>
      <vt:lpstr>其他</vt:lpstr>
      <vt:lpstr>calcs</vt:lpstr>
      <vt:lpstr>任务清单!Print_Titles</vt:lpstr>
      <vt:lpstr>项目时间表!Print_Titles</vt:lpstr>
      <vt:lpstr>RowTitleRegion1..D3</vt:lpstr>
      <vt:lpstr>StartDate</vt:lpstr>
      <vt:lpstr>StartDateWindow</vt:lpstr>
      <vt:lpstr>Title1</vt:lpstr>
      <vt:lpstr>WindowDays</vt:lpstr>
      <vt:lpstr>WindowOffset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Wang, Yijiao (Contractor)</cp:lastModifiedBy>
  <cp:revision/>
  <dcterms:created xsi:type="dcterms:W3CDTF">2017-12-22T01:09:47Z</dcterms:created>
  <dcterms:modified xsi:type="dcterms:W3CDTF">2018-11-28T21:54:12Z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y fmtid="{D5CDD505-2E9C-101B-9397-08002B2CF9AE}" pid="3" name="MSIP_Label_ab77315c-b517-4740-877c-0c6cb060fe38_Enabled">
    <vt:lpwstr>True</vt:lpwstr>
  </property>
  <property fmtid="{D5CDD505-2E9C-101B-9397-08002B2CF9AE}" pid="4" name="MSIP_Label_ab77315c-b517-4740-877c-0c6cb060fe38_SiteId">
    <vt:lpwstr>0465519d-7f55-4d47-998b-55e2a86f04a8</vt:lpwstr>
  </property>
  <property fmtid="{D5CDD505-2E9C-101B-9397-08002B2CF9AE}" pid="5" name="MSIP_Label_ab77315c-b517-4740-877c-0c6cb060fe38_Owner">
    <vt:lpwstr>YWang@dtcc.com</vt:lpwstr>
  </property>
  <property fmtid="{D5CDD505-2E9C-101B-9397-08002B2CF9AE}" pid="6" name="MSIP_Label_ab77315c-b517-4740-877c-0c6cb060fe38_SetDate">
    <vt:lpwstr>2018-11-28T19:58:28.6325224Z</vt:lpwstr>
  </property>
  <property fmtid="{D5CDD505-2E9C-101B-9397-08002B2CF9AE}" pid="7" name="MSIP_Label_ab77315c-b517-4740-877c-0c6cb060fe38_Name">
    <vt:lpwstr>DTCC Internal (Green)</vt:lpwstr>
  </property>
  <property fmtid="{D5CDD505-2E9C-101B-9397-08002B2CF9AE}" pid="8" name="MSIP_Label_ab77315c-b517-4740-877c-0c6cb060fe38_Application">
    <vt:lpwstr>Microsoft Azure Information Protection</vt:lpwstr>
  </property>
  <property fmtid="{D5CDD505-2E9C-101B-9397-08002B2CF9AE}" pid="9" name="MSIP_Label_ab77315c-b517-4740-877c-0c6cb060fe38_Extended_MSFT_Method">
    <vt:lpwstr>Manual</vt:lpwstr>
  </property>
  <property fmtid="{D5CDD505-2E9C-101B-9397-08002B2CF9AE}" pid="10" name="MSIP_Label_3b89453d-90c7-48fb-b952-076e9f1ff45a_Enabled">
    <vt:lpwstr>True</vt:lpwstr>
  </property>
  <property fmtid="{D5CDD505-2E9C-101B-9397-08002B2CF9AE}" pid="11" name="MSIP_Label_3b89453d-90c7-48fb-b952-076e9f1ff45a_SiteId">
    <vt:lpwstr>0465519d-7f55-4d47-998b-55e2a86f04a8</vt:lpwstr>
  </property>
  <property fmtid="{D5CDD505-2E9C-101B-9397-08002B2CF9AE}" pid="12" name="MSIP_Label_3b89453d-90c7-48fb-b952-076e9f1ff45a_Owner">
    <vt:lpwstr>YWang@dtcc.com</vt:lpwstr>
  </property>
  <property fmtid="{D5CDD505-2E9C-101B-9397-08002B2CF9AE}" pid="13" name="MSIP_Label_3b89453d-90c7-48fb-b952-076e9f1ff45a_SetDate">
    <vt:lpwstr>2018-11-28T19:58:28.6325224Z</vt:lpwstr>
  </property>
  <property fmtid="{D5CDD505-2E9C-101B-9397-08002B2CF9AE}" pid="14" name="MSIP_Label_3b89453d-90c7-48fb-b952-076e9f1ff45a_Name">
    <vt:lpwstr>No Marking</vt:lpwstr>
  </property>
  <property fmtid="{D5CDD505-2E9C-101B-9397-08002B2CF9AE}" pid="15" name="MSIP_Label_3b89453d-90c7-48fb-b952-076e9f1ff45a_Application">
    <vt:lpwstr>Microsoft Azure Information Protection</vt:lpwstr>
  </property>
  <property fmtid="{D5CDD505-2E9C-101B-9397-08002B2CF9AE}" pid="16" name="MSIP_Label_3b89453d-90c7-48fb-b952-076e9f1ff45a_Parent">
    <vt:lpwstr>ab77315c-b517-4740-877c-0c6cb060fe38</vt:lpwstr>
  </property>
  <property fmtid="{D5CDD505-2E9C-101B-9397-08002B2CF9AE}" pid="17" name="MSIP_Label_3b89453d-90c7-48fb-b952-076e9f1ff45a_Extended_MSFT_Method">
    <vt:lpwstr>Manual</vt:lpwstr>
  </property>
  <property fmtid="{D5CDD505-2E9C-101B-9397-08002B2CF9AE}" pid="18" name="MSIP_Label_f42aa342-8706-4288-bd11-ebb85995028c_Enabled">
    <vt:lpwstr>True</vt:lpwstr>
  </property>
  <property fmtid="{D5CDD505-2E9C-101B-9397-08002B2CF9AE}" pid="19" name="MSIP_Label_f42aa342-8706-4288-bd11-ebb85995028c_SiteId">
    <vt:lpwstr>72f988bf-86f1-41af-91ab-2d7cd011db47</vt:lpwstr>
  </property>
  <property fmtid="{D5CDD505-2E9C-101B-9397-08002B2CF9AE}" pid="20" name="MSIP_Label_f42aa342-8706-4288-bd11-ebb85995028c_Owner">
    <vt:lpwstr>v-audrs@microsoft.com</vt:lpwstr>
  </property>
  <property fmtid="{D5CDD505-2E9C-101B-9397-08002B2CF9AE}" pid="21" name="MSIP_Label_f42aa342-8706-4288-bd11-ebb85995028c_SetDate">
    <vt:lpwstr>2017-12-22T01:09:52.6920314Z</vt:lpwstr>
  </property>
  <property fmtid="{D5CDD505-2E9C-101B-9397-08002B2CF9AE}" pid="22" name="MSIP_Label_f42aa342-8706-4288-bd11-ebb85995028c_Name">
    <vt:lpwstr>General</vt:lpwstr>
  </property>
  <property fmtid="{D5CDD505-2E9C-101B-9397-08002B2CF9AE}" pid="23" name="MSIP_Label_f42aa342-8706-4288-bd11-ebb85995028c_Application">
    <vt:lpwstr>Microsoft Azure Information Protection</vt:lpwstr>
  </property>
  <property fmtid="{D5CDD505-2E9C-101B-9397-08002B2CF9AE}" pid="24" name="MSIP_Label_f42aa342-8706-4288-bd11-ebb85995028c_Extended_MSFT_Method">
    <vt:lpwstr>Automatic</vt:lpwstr>
  </property>
  <property fmtid="{D5CDD505-2E9C-101B-9397-08002B2CF9AE}" pid="25" name="Sensitivity">
    <vt:lpwstr>DTCC Internal (Green) No Marking General</vt:lpwstr>
  </property>
</Properties>
</file>