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Z:\WORO - PC\FILE WORO\1. INVOICE\2022\09. September 2022\NIGERIA - FINLANSIK\"/>
    </mc:Choice>
  </mc:AlternateContent>
  <xr:revisionPtr revIDLastSave="0" documentId="13_ncr:1_{8E73C5A2-E565-400D-8D42-55C4E3FA314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VOICE" sheetId="2" r:id="rId1"/>
    <sheet name="Sept 202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2" l="1"/>
  <c r="G16" i="1"/>
  <c r="H15" i="2" l="1"/>
  <c r="H3" i="2"/>
  <c r="H4" i="2"/>
  <c r="H5" i="2"/>
  <c r="H6" i="2"/>
  <c r="H7" i="2"/>
  <c r="H8" i="2"/>
  <c r="H9" i="2"/>
  <c r="H10" i="2"/>
  <c r="B11" i="2" l="1"/>
  <c r="B12" i="2" s="1"/>
  <c r="B14" i="2" s="1"/>
  <c r="B15" i="2" s="1"/>
  <c r="D2" i="2"/>
  <c r="F2" i="2" s="1"/>
  <c r="F11" i="2" s="1"/>
  <c r="C2" i="2"/>
  <c r="C11" i="2" s="1"/>
  <c r="D11" i="2" l="1"/>
  <c r="D12" i="2" s="1"/>
  <c r="C12" i="2"/>
  <c r="C13" i="2" s="1"/>
  <c r="C14" i="2" s="1"/>
  <c r="C15" i="2" s="1"/>
  <c r="F12" i="2"/>
  <c r="F13" i="2" s="1"/>
  <c r="F14" i="2" s="1"/>
  <c r="F15" i="2" s="1"/>
  <c r="E2" i="2"/>
  <c r="D13" i="2" l="1"/>
  <c r="D14" i="2" s="1"/>
  <c r="D15" i="2" s="1"/>
  <c r="E11" i="2"/>
  <c r="G2" i="2"/>
  <c r="H2" i="2" s="1"/>
  <c r="G11" i="2" l="1"/>
  <c r="E12" i="2"/>
  <c r="E13" i="2" s="1"/>
  <c r="E14" i="2" s="1"/>
  <c r="E15" i="2" s="1"/>
  <c r="G12" i="2" l="1"/>
  <c r="G13" i="2" l="1"/>
  <c r="G14" i="2"/>
  <c r="G15" i="2" s="1"/>
  <c r="G12" i="1" l="1"/>
</calcChain>
</file>

<file path=xl/sharedStrings.xml><?xml version="1.0" encoding="utf-8"?>
<sst xmlns="http://schemas.openxmlformats.org/spreadsheetml/2006/main" count="33" uniqueCount="28">
  <si>
    <t>SERVICE_PROVIDER</t>
  </si>
  <si>
    <t>VAS_NAME</t>
  </si>
  <si>
    <t>VAS_NUMBER</t>
  </si>
  <si>
    <t>SERVICE_NAME</t>
  </si>
  <si>
    <t>Services</t>
  </si>
  <si>
    <t>Total Rev Share</t>
  </si>
  <si>
    <t>VAT</t>
  </si>
  <si>
    <t>Amount PAYABLE</t>
  </si>
  <si>
    <t>LESS VAT</t>
  </si>
  <si>
    <t>Amount Payable inc. Vat</t>
  </si>
  <si>
    <t xml:space="preserve"> COUNT </t>
  </si>
  <si>
    <t xml:space="preserve"> CHARGE </t>
  </si>
  <si>
    <t>Multiplayer Online (Marketing) Daily</t>
  </si>
  <si>
    <t>Multiplayer Online (Marketing) Monthly</t>
  </si>
  <si>
    <t>LinkIT</t>
  </si>
  <si>
    <t>Share of Revenue from MTN</t>
  </si>
  <si>
    <t>Finklasic share 20%</t>
  </si>
  <si>
    <t>LinkIT %  80%</t>
  </si>
  <si>
    <t>AOL</t>
  </si>
  <si>
    <t>Payout to LinkIT</t>
  </si>
  <si>
    <t>USD</t>
  </si>
  <si>
    <t>Revenue Derived from Gen. VAS  Sept 22</t>
  </si>
  <si>
    <t>Game One Daily</t>
  </si>
  <si>
    <t>Finklasic_Game One_93</t>
  </si>
  <si>
    <t>23401220000030582</t>
  </si>
  <si>
    <t>Finklasic_Multiplayer Online_94</t>
  </si>
  <si>
    <t>23401220000030585</t>
  </si>
  <si>
    <t>23401220000030587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</si>
</sst>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A9D08E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164" fontId="0" fillId="0" borderId="1" xfId="1" applyFont="1" applyBorder="1"/>
    <xf numFmtId="164" fontId="0" fillId="0" borderId="0" xfId="0" applyNumberFormat="1"/>
    <xf numFmtId="0" fontId="3" fillId="2" borderId="2" xfId="0" applyFont="1" applyFill="1" applyBorder="1"/>
    <xf numFmtId="0" fontId="4" fillId="0" borderId="4" xfId="0" applyFont="1" applyBorder="1"/>
    <xf numFmtId="164" fontId="4" fillId="0" borderId="5" xfId="0" applyNumberFormat="1" applyFont="1" applyBorder="1"/>
    <xf numFmtId="0" fontId="4" fillId="0" borderId="0" xfId="0" applyFont="1"/>
    <xf numFmtId="0" fontId="4" fillId="0" borderId="6" xfId="0" applyFont="1" applyBorder="1"/>
    <xf numFmtId="0" fontId="3" fillId="0" borderId="0" xfId="0" applyFont="1"/>
    <xf numFmtId="43" fontId="0" fillId="0" borderId="0" xfId="0" applyNumberFormat="1"/>
    <xf numFmtId="164" fontId="0" fillId="0" borderId="0" xfId="1" applyFont="1"/>
    <xf numFmtId="0" fontId="2" fillId="5" borderId="1" xfId="0" applyFont="1" applyFill="1" applyBorder="1"/>
    <xf numFmtId="0" fontId="2" fillId="5" borderId="3" xfId="0" applyFont="1" applyFill="1" applyBorder="1"/>
    <xf numFmtId="165" fontId="2" fillId="5" borderId="3" xfId="0" applyNumberFormat="1" applyFont="1" applyFill="1" applyBorder="1"/>
    <xf numFmtId="164" fontId="2" fillId="5" borderId="3" xfId="0" applyNumberFormat="1" applyFont="1" applyFill="1" applyBorder="1"/>
    <xf numFmtId="164" fontId="4" fillId="0" borderId="1" xfId="0" applyNumberFormat="1" applyFont="1" applyBorder="1"/>
    <xf numFmtId="0" fontId="4" fillId="0" borderId="8" xfId="0" applyFont="1" applyBorder="1"/>
    <xf numFmtId="0" fontId="4" fillId="0" borderId="5" xfId="0" applyFont="1" applyBorder="1"/>
    <xf numFmtId="0" fontId="3" fillId="2" borderId="1" xfId="0" applyFont="1" applyFill="1" applyBorder="1"/>
    <xf numFmtId="0" fontId="3" fillId="2" borderId="9" xfId="0" applyFont="1" applyFill="1" applyBorder="1" applyAlignment="1">
      <alignment horizontal="center"/>
    </xf>
    <xf numFmtId="164" fontId="0" fillId="0" borderId="1" xfId="0" applyNumberFormat="1" applyBorder="1"/>
    <xf numFmtId="164" fontId="5" fillId="0" borderId="1" xfId="0" applyNumberFormat="1" applyFont="1" applyBorder="1"/>
    <xf numFmtId="164" fontId="6" fillId="0" borderId="1" xfId="0" applyNumberFormat="1" applyFont="1" applyBorder="1"/>
    <xf numFmtId="164" fontId="5" fillId="3" borderId="1" xfId="0" applyNumberFormat="1" applyFont="1" applyFill="1" applyBorder="1"/>
    <xf numFmtId="0" fontId="7" fillId="4" borderId="7" xfId="0" applyFont="1" applyFill="1" applyBorder="1"/>
    <xf numFmtId="4" fontId="8" fillId="6" borderId="1" xfId="0" applyNumberFormat="1" applyFont="1" applyFill="1" applyBorder="1"/>
    <xf numFmtId="4" fontId="9" fillId="0" borderId="0" xfId="0" applyNumberFormat="1" applyFont="1"/>
    <xf numFmtId="164" fontId="0" fillId="0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"/>
  <sheetViews>
    <sheetView tabSelected="1" workbookViewId="0">
      <selection activeCell="G8" sqref="G8"/>
    </sheetView>
  </sheetViews>
  <sheetFormatPr defaultColWidth="9.140625" defaultRowHeight="15" x14ac:dyDescent="0.25"/>
  <cols>
    <col min="1" max="1" width="30.85546875" customWidth="1"/>
    <col min="2" max="2" width="25.7109375" customWidth="1"/>
    <col min="3" max="3" width="18" customWidth="1"/>
    <col min="4" max="4" width="18.28515625" customWidth="1"/>
    <col min="5" max="5" width="22" customWidth="1"/>
    <col min="6" max="6" width="11.7109375" customWidth="1"/>
    <col min="7" max="7" width="14.28515625" customWidth="1"/>
    <col min="8" max="8" width="15.28515625" customWidth="1"/>
  </cols>
  <sheetData>
    <row r="1" spans="1:8" x14ac:dyDescent="0.25">
      <c r="A1" s="4" t="s">
        <v>4</v>
      </c>
      <c r="B1" s="19" t="s">
        <v>15</v>
      </c>
      <c r="C1" s="19" t="s">
        <v>16</v>
      </c>
      <c r="D1" s="19" t="s">
        <v>17</v>
      </c>
      <c r="E1" s="19" t="s">
        <v>6</v>
      </c>
      <c r="F1" s="19" t="s">
        <v>18</v>
      </c>
      <c r="G1" s="19" t="s">
        <v>19</v>
      </c>
      <c r="H1" s="20" t="s">
        <v>20</v>
      </c>
    </row>
    <row r="2" spans="1:8" x14ac:dyDescent="0.25">
      <c r="A2" s="5" t="s">
        <v>21</v>
      </c>
      <c r="B2" s="6">
        <v>419454.98</v>
      </c>
      <c r="C2" s="16">
        <f>B2*20%</f>
        <v>83890.995999999999</v>
      </c>
      <c r="D2" s="21">
        <f>B2*80%</f>
        <v>335563.984</v>
      </c>
      <c r="E2" s="21">
        <f>D2*7.5%</f>
        <v>25167.2988</v>
      </c>
      <c r="F2" s="21">
        <f>D2*1%</f>
        <v>3355.6398399999998</v>
      </c>
      <c r="G2" s="21">
        <f>SUM(D2-(E2+F2))</f>
        <v>307041.04535999999</v>
      </c>
      <c r="H2" s="10">
        <f>G2/740</f>
        <v>414.92033156756753</v>
      </c>
    </row>
    <row r="3" spans="1:8" x14ac:dyDescent="0.25">
      <c r="A3" s="5"/>
      <c r="B3" s="22"/>
      <c r="C3" s="16"/>
      <c r="D3" s="21"/>
      <c r="E3" s="21"/>
      <c r="F3" s="21"/>
      <c r="G3" s="21"/>
      <c r="H3" s="10">
        <f t="shared" ref="H3:H10" si="0">G3/740</f>
        <v>0</v>
      </c>
    </row>
    <row r="4" spans="1:8" x14ac:dyDescent="0.25">
      <c r="A4" s="5"/>
      <c r="B4" s="22"/>
      <c r="C4" s="16"/>
      <c r="D4" s="21"/>
      <c r="E4" s="21"/>
      <c r="F4" s="21"/>
      <c r="G4" s="21"/>
      <c r="H4" s="10">
        <f t="shared" si="0"/>
        <v>0</v>
      </c>
    </row>
    <row r="5" spans="1:8" x14ac:dyDescent="0.25">
      <c r="A5" s="5"/>
      <c r="B5" s="22"/>
      <c r="C5" s="16"/>
      <c r="D5" s="21"/>
      <c r="E5" s="21"/>
      <c r="F5" s="21"/>
      <c r="G5" s="21"/>
      <c r="H5" s="10">
        <f t="shared" si="0"/>
        <v>0</v>
      </c>
    </row>
    <row r="6" spans="1:8" x14ac:dyDescent="0.25">
      <c r="A6" s="5"/>
      <c r="B6" s="22"/>
      <c r="C6" s="16"/>
      <c r="D6" s="21"/>
      <c r="E6" s="21"/>
      <c r="F6" s="21"/>
      <c r="G6" s="21"/>
      <c r="H6" s="10">
        <f t="shared" si="0"/>
        <v>0</v>
      </c>
    </row>
    <row r="7" spans="1:8" x14ac:dyDescent="0.25">
      <c r="A7" s="5"/>
      <c r="B7" s="22"/>
      <c r="C7" s="16"/>
      <c r="D7" s="21"/>
      <c r="E7" s="21"/>
      <c r="F7" s="21"/>
      <c r="G7" s="21"/>
      <c r="H7" s="10">
        <f t="shared" si="0"/>
        <v>0</v>
      </c>
    </row>
    <row r="8" spans="1:8" x14ac:dyDescent="0.25">
      <c r="A8" s="5"/>
      <c r="B8" s="22"/>
      <c r="C8" s="16"/>
      <c r="D8" s="21"/>
      <c r="E8" s="21"/>
      <c r="F8" s="21"/>
      <c r="G8" s="21"/>
      <c r="H8" s="10">
        <f t="shared" si="0"/>
        <v>0</v>
      </c>
    </row>
    <row r="9" spans="1:8" x14ac:dyDescent="0.25">
      <c r="A9" s="5"/>
      <c r="B9" s="22"/>
      <c r="C9" s="1"/>
      <c r="D9" s="1"/>
      <c r="E9" s="21"/>
      <c r="F9" s="1"/>
      <c r="G9" s="21"/>
      <c r="H9" s="10">
        <f t="shared" si="0"/>
        <v>0</v>
      </c>
    </row>
    <row r="10" spans="1:8" x14ac:dyDescent="0.25">
      <c r="A10" s="8"/>
      <c r="B10" s="22"/>
      <c r="C10" s="16"/>
      <c r="D10" s="1"/>
      <c r="E10" s="21"/>
      <c r="F10" s="1"/>
      <c r="G10" s="21"/>
      <c r="H10" s="10">
        <f t="shared" si="0"/>
        <v>0</v>
      </c>
    </row>
    <row r="11" spans="1:8" x14ac:dyDescent="0.25">
      <c r="A11" s="7" t="s">
        <v>5</v>
      </c>
      <c r="B11" s="23">
        <f>SUM(B2:B10)</f>
        <v>419454.98</v>
      </c>
      <c r="C11" s="23">
        <f t="shared" ref="C11:G11" si="1">SUM(C2:C10)</f>
        <v>83890.995999999999</v>
      </c>
      <c r="D11" s="23">
        <f t="shared" si="1"/>
        <v>335563.984</v>
      </c>
      <c r="E11" s="23">
        <f>SUM(E2:E10)</f>
        <v>25167.2988</v>
      </c>
      <c r="F11" s="23">
        <f t="shared" si="1"/>
        <v>3355.6398399999998</v>
      </c>
      <c r="G11" s="23">
        <f t="shared" si="1"/>
        <v>307041.04535999999</v>
      </c>
      <c r="H11" s="10"/>
    </row>
    <row r="12" spans="1:8" x14ac:dyDescent="0.25">
      <c r="A12" s="9" t="s">
        <v>6</v>
      </c>
      <c r="B12" s="22">
        <f>(100/107.5)*B11-B11</f>
        <v>-29264.300930232566</v>
      </c>
      <c r="C12" s="22">
        <f t="shared" ref="C12:G12" si="2">(100/107.5)*C11-C11</f>
        <v>-5852.8601860465133</v>
      </c>
      <c r="D12" s="22">
        <f t="shared" si="2"/>
        <v>-23411.440744186053</v>
      </c>
      <c r="E12" s="22">
        <f t="shared" si="2"/>
        <v>-1755.8580558139547</v>
      </c>
      <c r="F12" s="22">
        <f t="shared" si="2"/>
        <v>-234.11440744186029</v>
      </c>
      <c r="G12" s="22">
        <f t="shared" si="2"/>
        <v>-21421.468280930247</v>
      </c>
      <c r="H12" s="10"/>
    </row>
    <row r="13" spans="1:8" x14ac:dyDescent="0.25">
      <c r="A13" s="9" t="s">
        <v>8</v>
      </c>
      <c r="B13" s="22">
        <f>B11+B12</f>
        <v>390190.67906976742</v>
      </c>
      <c r="C13" s="22">
        <f t="shared" ref="C13:G13" si="3">C11+C12</f>
        <v>78038.135813953486</v>
      </c>
      <c r="D13" s="22">
        <f t="shared" si="3"/>
        <v>312152.54325581394</v>
      </c>
      <c r="E13" s="22">
        <f t="shared" si="3"/>
        <v>23411.440744186046</v>
      </c>
      <c r="F13" s="22">
        <f t="shared" si="3"/>
        <v>3121.5254325581395</v>
      </c>
      <c r="G13" s="22">
        <f t="shared" si="3"/>
        <v>285619.57707906974</v>
      </c>
      <c r="H13" s="10"/>
    </row>
    <row r="14" spans="1:8" x14ac:dyDescent="0.25">
      <c r="A14" s="9" t="s">
        <v>7</v>
      </c>
      <c r="B14" s="24">
        <f>B13</f>
        <v>390190.67906976742</v>
      </c>
      <c r="C14" s="24">
        <f t="shared" ref="C14:G14" si="4">C13</f>
        <v>78038.135813953486</v>
      </c>
      <c r="D14" s="24">
        <f t="shared" si="4"/>
        <v>312152.54325581394</v>
      </c>
      <c r="E14" s="24">
        <f t="shared" si="4"/>
        <v>23411.440744186046</v>
      </c>
      <c r="F14" s="24">
        <f t="shared" si="4"/>
        <v>3121.5254325581395</v>
      </c>
      <c r="G14" s="24">
        <f t="shared" si="4"/>
        <v>285619.57707906974</v>
      </c>
      <c r="H14" s="10"/>
    </row>
    <row r="15" spans="1:8" ht="19.5" thickBot="1" x14ac:dyDescent="0.35">
      <c r="A15" s="25" t="s">
        <v>9</v>
      </c>
      <c r="B15" s="26">
        <f>B14-B12</f>
        <v>419454.98</v>
      </c>
      <c r="C15" s="26">
        <f t="shared" ref="C15:F15" si="5">C14-C12</f>
        <v>83890.995999999999</v>
      </c>
      <c r="D15" s="26">
        <f t="shared" si="5"/>
        <v>335563.984</v>
      </c>
      <c r="E15" s="26">
        <f t="shared" si="5"/>
        <v>25167.2988</v>
      </c>
      <c r="F15" s="26">
        <f t="shared" si="5"/>
        <v>3355.6398399999998</v>
      </c>
      <c r="G15" s="26">
        <f>G14-G12</f>
        <v>307041.04535999999</v>
      </c>
      <c r="H15" s="10">
        <f>G15/740</f>
        <v>414.92033156756753</v>
      </c>
    </row>
    <row r="16" spans="1:8" ht="18.75" x14ac:dyDescent="0.3">
      <c r="A16" s="8"/>
      <c r="D16" s="27"/>
    </row>
    <row r="17" spans="2:6" x14ac:dyDescent="0.25">
      <c r="B17" s="3"/>
    </row>
    <row r="20" spans="2:6" x14ac:dyDescent="0.25">
      <c r="F20" s="11"/>
    </row>
  </sheetData>
  <pageMargins left="0.75" right="0.75" top="1" bottom="1" header="0.5" footer="0.5"/>
  <pageSetup paperSize="9" scale="83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G16" sqref="G16"/>
    </sheetView>
  </sheetViews>
  <sheetFormatPr defaultColWidth="8.85546875" defaultRowHeight="15" x14ac:dyDescent="0.25"/>
  <cols>
    <col min="1" max="1" width="19" bestFit="1" customWidth="1"/>
    <col min="2" max="2" width="21.42578125" bestFit="1" customWidth="1"/>
    <col min="3" max="3" width="12.140625" bestFit="1" customWidth="1"/>
    <col min="4" max="4" width="39.28515625" bestFit="1" customWidth="1"/>
    <col min="5" max="5" width="17.140625" bestFit="1" customWidth="1"/>
    <col min="6" max="6" width="10.85546875" bestFit="1" customWidth="1"/>
    <col min="7" max="7" width="15.42578125" customWidth="1"/>
    <col min="8" max="9" width="12.140625" bestFit="1" customWidth="1"/>
  </cols>
  <sheetData>
    <row r="1" spans="1:9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2</v>
      </c>
      <c r="F1" s="14" t="s">
        <v>10</v>
      </c>
      <c r="G1" s="15" t="s">
        <v>11</v>
      </c>
    </row>
    <row r="2" spans="1:9" x14ac:dyDescent="0.25">
      <c r="A2" s="7" t="s">
        <v>14</v>
      </c>
      <c r="B2" s="1" t="s">
        <v>22</v>
      </c>
      <c r="C2" s="1"/>
      <c r="D2" s="1" t="s">
        <v>23</v>
      </c>
      <c r="E2" s="1" t="s">
        <v>24</v>
      </c>
      <c r="F2" s="28">
        <v>3</v>
      </c>
      <c r="G2" s="28">
        <v>60</v>
      </c>
      <c r="H2" s="3"/>
    </row>
    <row r="3" spans="1:9" x14ac:dyDescent="0.25">
      <c r="A3" s="7" t="s">
        <v>14</v>
      </c>
      <c r="B3" s="1" t="s">
        <v>12</v>
      </c>
      <c r="C3" s="1"/>
      <c r="D3" s="1" t="s">
        <v>25</v>
      </c>
      <c r="E3" s="1" t="s">
        <v>26</v>
      </c>
      <c r="F3" s="1">
        <v>57785</v>
      </c>
      <c r="G3" s="1">
        <v>1155700</v>
      </c>
      <c r="H3" s="3"/>
    </row>
    <row r="4" spans="1:9" x14ac:dyDescent="0.25">
      <c r="A4" s="7" t="s">
        <v>14</v>
      </c>
      <c r="B4" s="1" t="s">
        <v>13</v>
      </c>
      <c r="C4" s="1"/>
      <c r="D4" s="1" t="s">
        <v>25</v>
      </c>
      <c r="E4" s="1" t="s">
        <v>27</v>
      </c>
      <c r="F4" s="1">
        <v>12</v>
      </c>
      <c r="G4" s="1">
        <v>430</v>
      </c>
      <c r="H4" s="3"/>
    </row>
    <row r="5" spans="1:9" x14ac:dyDescent="0.25">
      <c r="A5" s="1"/>
      <c r="B5" s="17"/>
      <c r="C5" s="18"/>
      <c r="D5" s="18"/>
      <c r="E5" s="17"/>
      <c r="F5" s="18"/>
      <c r="G5" s="6"/>
      <c r="H5" s="3"/>
    </row>
    <row r="6" spans="1:9" x14ac:dyDescent="0.25">
      <c r="A6" s="1"/>
      <c r="B6" s="17"/>
      <c r="C6" s="18"/>
      <c r="D6" s="18"/>
      <c r="E6" s="17"/>
      <c r="F6" s="18"/>
      <c r="G6" s="18"/>
      <c r="H6" s="3"/>
    </row>
    <row r="7" spans="1:9" x14ac:dyDescent="0.25">
      <c r="A7" s="1"/>
      <c r="B7" s="17"/>
      <c r="C7" s="18"/>
      <c r="D7" s="18"/>
      <c r="E7" s="17"/>
      <c r="F7" s="18"/>
      <c r="G7" s="6"/>
      <c r="H7" s="3"/>
    </row>
    <row r="8" spans="1:9" x14ac:dyDescent="0.25">
      <c r="A8" s="1"/>
      <c r="B8" s="17"/>
      <c r="C8" s="18"/>
      <c r="D8" s="18"/>
      <c r="E8" s="17"/>
      <c r="F8" s="18"/>
      <c r="G8" s="18"/>
    </row>
    <row r="9" spans="1:9" x14ac:dyDescent="0.25">
      <c r="A9" s="1"/>
      <c r="B9" s="1"/>
      <c r="C9" s="1"/>
      <c r="D9" s="1"/>
      <c r="E9" s="1"/>
      <c r="F9" s="1"/>
      <c r="G9" s="1"/>
    </row>
    <row r="11" spans="1:9" x14ac:dyDescent="0.25">
      <c r="A11" s="1"/>
      <c r="B11" s="1"/>
      <c r="C11" s="1"/>
      <c r="D11" s="1"/>
      <c r="E11" s="1"/>
      <c r="F11" s="2"/>
      <c r="G11" s="2"/>
    </row>
    <row r="12" spans="1:9" x14ac:dyDescent="0.25">
      <c r="A12" s="1"/>
      <c r="B12" s="1"/>
      <c r="C12" s="1"/>
      <c r="D12" s="1"/>
      <c r="E12" s="1"/>
      <c r="F12" s="1"/>
      <c r="G12" s="2">
        <f>G11/2</f>
        <v>0</v>
      </c>
    </row>
    <row r="13" spans="1:9" x14ac:dyDescent="0.25">
      <c r="G13" s="3"/>
    </row>
    <row r="15" spans="1:9" x14ac:dyDescent="0.25">
      <c r="G15" s="10"/>
      <c r="H15" s="10"/>
      <c r="I15" s="10"/>
    </row>
    <row r="16" spans="1:9" x14ac:dyDescent="0.25">
      <c r="G16" s="10">
        <f>G3+G2+G4</f>
        <v>1156190</v>
      </c>
      <c r="I16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Sept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</dc:creator>
  <cp:lastModifiedBy>user</cp:lastModifiedBy>
  <cp:lastPrinted>2022-12-06T08:28:48Z</cp:lastPrinted>
  <dcterms:created xsi:type="dcterms:W3CDTF">2021-09-27T11:43:40Z</dcterms:created>
  <dcterms:modified xsi:type="dcterms:W3CDTF">2022-12-07T07:38:51Z</dcterms:modified>
</cp:coreProperties>
</file>