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kisakseila\Downloads\Gaming\Gaming\"/>
    </mc:Choice>
  </mc:AlternateContent>
  <bookViews>
    <workbookView xWindow="0" yWindow="0" windowWidth="20430" windowHeight="6660"/>
  </bookViews>
  <sheets>
    <sheet name="Summary" sheetId="3" r:id="rId1"/>
    <sheet name="My Worksheet" sheetId="2" r:id="rId2"/>
  </sheets>
  <definedNames>
    <definedName name="_xlnm._FilterDatabase" localSheetId="1" hidden="1">'My Worksheet'!$E$6:$F$36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F13" i="3" l="1"/>
  <c r="A13" i="3"/>
  <c r="G13" i="3" l="1"/>
  <c r="J13" i="3" s="1"/>
  <c r="J14" i="3" s="1"/>
  <c r="F14" i="3"/>
  <c r="I13" i="3"/>
  <c r="I14" i="3" s="1"/>
  <c r="G14" i="3" l="1"/>
  <c r="K13" i="3"/>
  <c r="K14" i="3" s="1"/>
  <c r="H13" i="3"/>
  <c r="H14" i="3" s="1"/>
  <c r="L13" i="3" l="1"/>
  <c r="N13" i="3" s="1"/>
  <c r="N14" i="3" s="1"/>
  <c r="N15" i="3" s="1"/>
  <c r="N16" i="3" s="1"/>
  <c r="L14" i="3" l="1"/>
  <c r="M13" i="3"/>
  <c r="M14" i="3" s="1"/>
</calcChain>
</file>

<file path=xl/sharedStrings.xml><?xml version="1.0" encoding="utf-8"?>
<sst xmlns="http://schemas.openxmlformats.org/spreadsheetml/2006/main" count="31" uniqueCount="29">
  <si>
    <t>Total</t>
  </si>
  <si>
    <t>Summary</t>
  </si>
  <si>
    <t>LinkIT 360 revenue share</t>
  </si>
  <si>
    <t>Carrier Billing - Revenue Share Summary</t>
  </si>
  <si>
    <t>Sharing %</t>
  </si>
  <si>
    <t xml:space="preserve">Cellcard </t>
  </si>
  <si>
    <t xml:space="preserve">Partner </t>
  </si>
  <si>
    <t>Item Reference</t>
  </si>
  <si>
    <t>Description</t>
  </si>
  <si>
    <t>Brand</t>
  </si>
  <si>
    <t>QTY</t>
  </si>
  <si>
    <t>Unit cost</t>
  </si>
  <si>
    <t>Gross Revenue</t>
  </si>
  <si>
    <t>VAT</t>
  </si>
  <si>
    <t>Specific Tax</t>
  </si>
  <si>
    <t>Dealer Commission</t>
  </si>
  <si>
    <t>MPTC Tax</t>
  </si>
  <si>
    <t>USO</t>
  </si>
  <si>
    <t>Base Amount for sharing (Net after Taxes)</t>
  </si>
  <si>
    <t>LinkIT 360</t>
  </si>
  <si>
    <t>All Sub</t>
  </si>
  <si>
    <t>Grand Total</t>
  </si>
  <si>
    <t>All Contents</t>
  </si>
  <si>
    <t>WHT 14%</t>
  </si>
  <si>
    <t>Total:</t>
  </si>
  <si>
    <t>Cellcard Data</t>
  </si>
  <si>
    <t>Country Report Summary For CELLCARD</t>
  </si>
  <si>
    <t>T.Mo.End</t>
  </si>
  <si>
    <t xml:space="preserve">E.REV(USD)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</si>
</sst>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SGD]\ #,##0.00"/>
    <numFmt numFmtId="166" formatCode="mmm\-yyyy"/>
    <numFmt numFmtId="167" formatCode="_(* #,##0_);_(* \(#,##0\);_(* &quot;-&quot;??_);_(@_)"/>
  </numFmts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rgb="FF21252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Light"/>
      <family val="1"/>
      <scheme val="major"/>
    </font>
    <font>
      <sz val="10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b/>
      <sz val="14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0"/>
      <color rgb="FFFF0000"/>
      <name val="Calibri Light"/>
      <family val="1"/>
      <scheme val="major"/>
    </font>
    <font>
      <b/>
      <sz val="8"/>
      <color rgb="FFFF0000"/>
      <name val="Calibri Light"/>
      <family val="1"/>
      <scheme val="major"/>
    </font>
    <font>
      <b/>
      <sz val="8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8" tint="0.39997558519241921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/>
    <xf numFmtId="44" fontId="30" fillId="0" borderId="0" applyFont="0" applyFill="0" applyBorder="0" applyAlignment="0" applyProtection="0"/>
  </cellStyleXfs>
  <cellXfs count="61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9" fillId="0" borderId="0" xfId="0" applyFont="1"/>
    <xf numFmtId="0" fontId="16" fillId="0" borderId="10" xfId="0" applyFont="1" applyBorder="1" applyAlignment="1">
      <alignment horizontal="left" wrapText="1"/>
    </xf>
    <xf numFmtId="164" fontId="18" fillId="0" borderId="10" xfId="0" applyNumberFormat="1" applyFont="1" applyBorder="1" applyAlignment="1">
      <alignment horizontal="left" wrapText="1"/>
    </xf>
    <xf numFmtId="164" fontId="0" fillId="0" borderId="10" xfId="0" applyNumberFormat="1" applyBorder="1" applyAlignment="1">
      <alignment horizontal="left"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" fontId="24" fillId="0" borderId="0" xfId="0" applyNumberFormat="1" applyFont="1" applyAlignment="1">
      <alignment horizontal="center"/>
    </xf>
    <xf numFmtId="17" fontId="26" fillId="34" borderId="0" xfId="0" applyNumberFormat="1" applyFont="1" applyFill="1" applyAlignment="1">
      <alignment horizontal="center" wrapText="1"/>
    </xf>
    <xf numFmtId="165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0" fontId="24" fillId="35" borderId="0" xfId="44" applyNumberFormat="1" applyFont="1" applyFill="1" applyBorder="1" applyAlignment="1">
      <alignment horizontal="center"/>
    </xf>
    <xf numFmtId="10" fontId="24" fillId="0" borderId="0" xfId="44" applyNumberFormat="1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 vertical="center" wrapText="1"/>
    </xf>
    <xf numFmtId="0" fontId="27" fillId="36" borderId="10" xfId="0" applyFont="1" applyFill="1" applyBorder="1" applyAlignment="1">
      <alignment horizontal="center" vertical="center"/>
    </xf>
    <xf numFmtId="0" fontId="27" fillId="36" borderId="10" xfId="0" applyFont="1" applyFill="1" applyBorder="1" applyAlignment="1">
      <alignment horizontal="center" vertical="center" wrapText="1"/>
    </xf>
    <xf numFmtId="0" fontId="27" fillId="37" borderId="10" xfId="0" applyFont="1" applyFill="1" applyBorder="1" applyAlignment="1">
      <alignment horizontal="center" vertical="center" wrapText="1"/>
    </xf>
    <xf numFmtId="0" fontId="27" fillId="36" borderId="12" xfId="0" applyFont="1" applyFill="1" applyBorder="1" applyAlignment="1">
      <alignment horizontal="center" vertical="center" wrapText="1"/>
    </xf>
    <xf numFmtId="9" fontId="27" fillId="36" borderId="12" xfId="0" applyNumberFormat="1" applyFont="1" applyFill="1" applyBorder="1" applyAlignment="1">
      <alignment horizontal="center" vertical="center"/>
    </xf>
    <xf numFmtId="9" fontId="27" fillId="36" borderId="12" xfId="0" applyNumberFormat="1" applyFont="1" applyFill="1" applyBorder="1" applyAlignment="1">
      <alignment horizontal="center" vertical="center" wrapText="1"/>
    </xf>
    <xf numFmtId="9" fontId="27" fillId="36" borderId="10" xfId="0" applyNumberFormat="1" applyFont="1" applyFill="1" applyBorder="1" applyAlignment="1">
      <alignment horizontal="center" vertical="center" wrapText="1"/>
    </xf>
    <xf numFmtId="10" fontId="27" fillId="37" borderId="12" xfId="0" applyNumberFormat="1" applyFont="1" applyFill="1" applyBorder="1" applyAlignment="1">
      <alignment horizontal="center" vertical="center" wrapText="1"/>
    </xf>
    <xf numFmtId="166" fontId="27" fillId="34" borderId="13" xfId="0" applyNumberFormat="1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167" fontId="21" fillId="0" borderId="0" xfId="42" applyNumberFormat="1" applyFont="1" applyFill="1" applyBorder="1" applyAlignment="1">
      <alignment horizontal="center" vertical="center"/>
    </xf>
    <xf numFmtId="44" fontId="21" fillId="0" borderId="0" xfId="43" applyFont="1" applyBorder="1" applyAlignment="1">
      <alignment horizontal="center" vertical="center"/>
    </xf>
    <xf numFmtId="164" fontId="21" fillId="0" borderId="0" xfId="43" applyNumberFormat="1" applyFont="1" applyBorder="1" applyAlignment="1">
      <alignment horizontal="center" vertical="center"/>
    </xf>
    <xf numFmtId="164" fontId="22" fillId="0" borderId="0" xfId="43" applyNumberFormat="1" applyFont="1" applyBorder="1" applyAlignment="1">
      <alignment horizontal="center" vertical="center"/>
    </xf>
    <xf numFmtId="0" fontId="24" fillId="38" borderId="14" xfId="0" applyFont="1" applyFill="1" applyBorder="1"/>
    <xf numFmtId="0" fontId="24" fillId="38" borderId="15" xfId="0" applyFont="1" applyFill="1" applyBorder="1"/>
    <xf numFmtId="167" fontId="24" fillId="38" borderId="15" xfId="0" applyNumberFormat="1" applyFont="1" applyFill="1" applyBorder="1"/>
    <xf numFmtId="164" fontId="24" fillId="38" borderId="15" xfId="43" applyNumberFormat="1" applyFont="1" applyFill="1" applyBorder="1"/>
    <xf numFmtId="164" fontId="24" fillId="38" borderId="16" xfId="43" applyNumberFormat="1" applyFont="1" applyFill="1" applyBorder="1"/>
    <xf numFmtId="0" fontId="24" fillId="38" borderId="0" xfId="0" applyFont="1" applyFill="1"/>
    <xf numFmtId="167" fontId="24" fillId="38" borderId="0" xfId="0" applyNumberFormat="1" applyFont="1" applyFill="1"/>
    <xf numFmtId="164" fontId="24" fillId="38" borderId="0" xfId="43" applyNumberFormat="1" applyFont="1" applyFill="1" applyBorder="1"/>
    <xf numFmtId="164" fontId="24" fillId="0" borderId="0" xfId="43" applyNumberFormat="1" applyFont="1" applyFill="1" applyBorder="1"/>
    <xf numFmtId="164" fontId="25" fillId="0" borderId="0" xfId="43" applyNumberFormat="1" applyFont="1" applyFill="1" applyBorder="1"/>
    <xf numFmtId="0" fontId="0" fillId="0" borderId="0" xfId="0" applyAlignment="1">
      <alignment horizontal="left"/>
    </xf>
    <xf numFmtId="167" fontId="28" fillId="0" borderId="0" xfId="42" applyNumberFormat="1" applyFont="1" applyFill="1" applyBorder="1"/>
    <xf numFmtId="167" fontId="0" fillId="0" borderId="0" xfId="42" applyNumberFormat="1" applyFont="1" applyFill="1" applyBorder="1"/>
    <xf numFmtId="164" fontId="21" fillId="0" borderId="0" xfId="0" applyNumberFormat="1" applyFont="1"/>
    <xf numFmtId="164" fontId="29" fillId="39" borderId="0" xfId="0" applyNumberFormat="1" applyFont="1" applyFill="1" applyAlignment="1">
      <alignment horizontal="center" vertical="center"/>
    </xf>
    <xf numFmtId="0" fontId="31" fillId="0" borderId="0" xfId="45" applyFont="1"/>
    <xf numFmtId="0" fontId="0" fillId="0" borderId="10" xfId="0" applyBorder="1"/>
    <xf numFmtId="44" fontId="32" fillId="0" borderId="10" xfId="43" applyFont="1" applyBorder="1"/>
    <xf numFmtId="0" fontId="0" fillId="34" borderId="10" xfId="0" applyFill="1" applyBorder="1"/>
    <xf numFmtId="44" fontId="0" fillId="34" borderId="10" xfId="43" applyFont="1" applyFill="1" applyBorder="1"/>
    <xf numFmtId="44" fontId="0" fillId="0" borderId="0" xfId="0" applyNumberFormat="1"/>
    <xf numFmtId="0" fontId="16" fillId="0" borderId="0" xfId="0" applyFont="1"/>
    <xf numFmtId="17" fontId="16" fillId="39" borderId="10" xfId="0" applyNumberFormat="1" applyFont="1" applyFill="1" applyBorder="1"/>
    <xf numFmtId="0" fontId="27" fillId="36" borderId="11" xfId="0" applyFont="1" applyFill="1" applyBorder="1" applyAlignment="1">
      <alignment horizontal="center" vertical="center" wrapText="1"/>
    </xf>
    <xf numFmtId="0" fontId="27" fillId="36" borderId="12" xfId="0" applyFont="1" applyFill="1" applyBorder="1" applyAlignment="1">
      <alignment horizontal="center" vertical="center" wrapText="1"/>
    </xf>
    <xf numFmtId="165" fontId="27" fillId="36" borderId="11" xfId="0" applyNumberFormat="1" applyFont="1" applyFill="1" applyBorder="1" applyAlignment="1">
      <alignment horizontal="center" vertical="center" wrapText="1"/>
    </xf>
    <xf numFmtId="165" fontId="27" fillId="36" borderId="12" xfId="0" applyNumberFormat="1" applyFont="1" applyFill="1" applyBorder="1" applyAlignment="1">
      <alignment horizontal="center" vertic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Currency 2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3" workbookViewId="0">
      <selection activeCell="M15" sqref="M15"/>
    </sheetView>
  </sheetViews>
  <sheetFormatPr defaultRowHeight="15.75"/>
  <cols>
    <col min="6" max="6" width="11.125" bestFit="1" customWidth="1"/>
    <col min="7" max="7" width="10.625" customWidth="1"/>
    <col min="8" max="8" width="9.25" bestFit="1" customWidth="1"/>
    <col min="9" max="10" width="10.75" bestFit="1" customWidth="1"/>
    <col min="11" max="11" width="9.25" bestFit="1" customWidth="1"/>
    <col min="12" max="12" width="11.25" customWidth="1"/>
    <col min="13" max="13" width="10.125" bestFit="1" customWidth="1"/>
    <col min="14" max="14" width="11.75" bestFit="1" customWidth="1"/>
  </cols>
  <sheetData>
    <row r="1" spans="1:14" ht="21">
      <c r="A1" s="6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8.75">
      <c r="A3" s="9" t="s">
        <v>3</v>
      </c>
      <c r="B3" s="10"/>
      <c r="C3" s="10"/>
      <c r="D3" s="11"/>
      <c r="E3" s="12"/>
      <c r="F3" s="13"/>
      <c r="G3" s="10"/>
      <c r="H3" s="14">
        <v>45017</v>
      </c>
      <c r="I3" s="7"/>
      <c r="J3" s="7"/>
      <c r="K3" s="7"/>
      <c r="L3" s="7"/>
      <c r="M3" s="7"/>
      <c r="N3" s="7"/>
    </row>
    <row r="4" spans="1:14">
      <c r="A4" s="10"/>
      <c r="B4" s="10"/>
      <c r="C4" s="10"/>
      <c r="D4" s="11"/>
      <c r="E4" s="11"/>
      <c r="F4" s="15"/>
      <c r="G4" s="7"/>
      <c r="H4" s="7"/>
      <c r="I4" s="7"/>
      <c r="J4" s="7"/>
      <c r="K4" s="7"/>
      <c r="L4" s="7"/>
      <c r="M4" s="7"/>
      <c r="N4" s="7"/>
    </row>
    <row r="5" spans="1:14">
      <c r="A5" s="10"/>
      <c r="B5" s="10"/>
      <c r="C5" s="10"/>
      <c r="D5" s="11"/>
      <c r="E5" s="11"/>
      <c r="F5" s="15"/>
      <c r="G5" s="7"/>
      <c r="H5" s="7"/>
      <c r="I5" s="7"/>
      <c r="J5" s="7"/>
      <c r="K5" s="7"/>
      <c r="L5" s="7"/>
      <c r="M5" s="7"/>
      <c r="N5" s="7"/>
    </row>
    <row r="6" spans="1:14">
      <c r="A6" s="10"/>
      <c r="B6" s="10"/>
      <c r="C6" s="10"/>
      <c r="D6" s="10"/>
      <c r="E6" s="11"/>
      <c r="F6" s="16" t="s">
        <v>4</v>
      </c>
      <c r="G6" s="7"/>
      <c r="H6" s="7"/>
      <c r="I6" s="7"/>
      <c r="J6" s="7"/>
      <c r="K6" s="7"/>
      <c r="L6" s="7"/>
      <c r="M6" s="7"/>
      <c r="N6" s="7"/>
    </row>
    <row r="7" spans="1:14">
      <c r="A7" s="7" t="s">
        <v>5</v>
      </c>
      <c r="B7" s="10"/>
      <c r="C7" s="10"/>
      <c r="D7" s="10"/>
      <c r="E7" s="11"/>
      <c r="F7" s="17">
        <v>0.5</v>
      </c>
      <c r="G7" s="7"/>
      <c r="H7" s="7"/>
      <c r="I7" s="7"/>
      <c r="J7" s="7"/>
      <c r="K7" s="7"/>
      <c r="L7" s="7"/>
      <c r="M7" s="7"/>
      <c r="N7" s="7"/>
    </row>
    <row r="8" spans="1:14">
      <c r="A8" s="7" t="s">
        <v>6</v>
      </c>
      <c r="B8" s="10"/>
      <c r="C8" s="10"/>
      <c r="D8" s="10"/>
      <c r="E8" s="11"/>
      <c r="F8" s="17">
        <v>0.5</v>
      </c>
      <c r="G8" s="7"/>
      <c r="H8" s="7"/>
      <c r="I8" s="7"/>
      <c r="J8" s="7"/>
      <c r="K8" s="7"/>
      <c r="L8" s="7"/>
      <c r="M8" s="7"/>
      <c r="N8" s="7"/>
    </row>
    <row r="9" spans="1:14">
      <c r="A9" s="7"/>
      <c r="B9" s="10"/>
      <c r="C9" s="10"/>
      <c r="D9" s="18"/>
      <c r="E9" s="11"/>
      <c r="F9" s="15"/>
      <c r="G9" s="7"/>
      <c r="H9" s="7"/>
      <c r="I9" s="7"/>
      <c r="J9" s="7"/>
      <c r="K9" s="7"/>
      <c r="L9" s="7"/>
      <c r="M9" s="7"/>
      <c r="N9" s="7"/>
    </row>
    <row r="10" spans="1:14">
      <c r="A10" s="10"/>
      <c r="B10" s="10"/>
      <c r="C10" s="10"/>
      <c r="D10" s="11"/>
      <c r="E10" s="11"/>
      <c r="F10" s="15"/>
      <c r="G10" s="7"/>
      <c r="H10" s="7"/>
      <c r="I10" s="7"/>
      <c r="J10" s="7"/>
      <c r="K10" s="7"/>
      <c r="L10" s="7"/>
      <c r="M10" s="7"/>
      <c r="N10" s="7"/>
    </row>
    <row r="11" spans="1:14" ht="22.5">
      <c r="A11" s="57" t="s">
        <v>7</v>
      </c>
      <c r="B11" s="57" t="s">
        <v>8</v>
      </c>
      <c r="C11" s="19" t="s">
        <v>9</v>
      </c>
      <c r="D11" s="57" t="s">
        <v>10</v>
      </c>
      <c r="E11" s="57" t="s">
        <v>11</v>
      </c>
      <c r="F11" s="59" t="s">
        <v>12</v>
      </c>
      <c r="G11" s="20" t="s">
        <v>13</v>
      </c>
      <c r="H11" s="21" t="s">
        <v>14</v>
      </c>
      <c r="I11" s="19" t="s">
        <v>15</v>
      </c>
      <c r="J11" s="19" t="s">
        <v>16</v>
      </c>
      <c r="K11" s="19" t="s">
        <v>17</v>
      </c>
      <c r="L11" s="57" t="s">
        <v>18</v>
      </c>
      <c r="M11" s="22" t="s">
        <v>5</v>
      </c>
      <c r="N11" s="22" t="s">
        <v>19</v>
      </c>
    </row>
    <row r="12" spans="1:14">
      <c r="A12" s="58"/>
      <c r="B12" s="58"/>
      <c r="C12" s="23"/>
      <c r="D12" s="58"/>
      <c r="E12" s="58"/>
      <c r="F12" s="60"/>
      <c r="G12" s="24">
        <v>0.1</v>
      </c>
      <c r="H12" s="25">
        <v>0.03</v>
      </c>
      <c r="I12" s="26">
        <v>0.1</v>
      </c>
      <c r="J12" s="26">
        <v>0.1</v>
      </c>
      <c r="K12" s="26">
        <v>0.03</v>
      </c>
      <c r="L12" s="58"/>
      <c r="M12" s="27">
        <v>0.5</v>
      </c>
      <c r="N12" s="27">
        <v>0.5</v>
      </c>
    </row>
    <row r="13" spans="1:14">
      <c r="A13" s="28">
        <f>H3</f>
        <v>45017</v>
      </c>
      <c r="B13" s="29" t="s">
        <v>19</v>
      </c>
      <c r="C13" s="29" t="s">
        <v>20</v>
      </c>
      <c r="D13" s="30"/>
      <c r="E13" s="31"/>
      <c r="F13" s="32">
        <f>'My Worksheet'!C37</f>
        <v>10818</v>
      </c>
      <c r="G13" s="33">
        <f>ROUND(-(F13/1.1*$G$12),2)</f>
        <v>-983.45</v>
      </c>
      <c r="H13" s="33">
        <f>-(F13+G13)*3%</f>
        <v>-295.03649999999999</v>
      </c>
      <c r="I13" s="33">
        <f>-F13*I12</f>
        <v>-1081.8</v>
      </c>
      <c r="J13" s="33">
        <f>-SUM(F13:G13)*J12</f>
        <v>-983.45499999999993</v>
      </c>
      <c r="K13" s="33">
        <f>-SUM(F13:G13)*K12</f>
        <v>-295.03649999999999</v>
      </c>
      <c r="L13" s="32">
        <f>SUM(F13:K13)</f>
        <v>7179.2219999999998</v>
      </c>
      <c r="M13" s="32">
        <f>ROUND(L13*$M$12,2)</f>
        <v>3589.61</v>
      </c>
      <c r="N13" s="32">
        <f>ROUNDUP(L13*N12,2)</f>
        <v>3589.6200000000003</v>
      </c>
    </row>
    <row r="14" spans="1:14">
      <c r="A14" s="34" t="s">
        <v>21</v>
      </c>
      <c r="B14" s="35" t="s">
        <v>22</v>
      </c>
      <c r="C14" s="35"/>
      <c r="D14" s="36">
        <v>0</v>
      </c>
      <c r="E14" s="35"/>
      <c r="F14" s="37">
        <f>SUM(F13)</f>
        <v>10818</v>
      </c>
      <c r="G14" s="37">
        <f t="shared" ref="G14:N14" si="0">SUM(G13:G13)</f>
        <v>-983.45</v>
      </c>
      <c r="H14" s="37">
        <f t="shared" si="0"/>
        <v>-295.03649999999999</v>
      </c>
      <c r="I14" s="37">
        <f t="shared" si="0"/>
        <v>-1081.8</v>
      </c>
      <c r="J14" s="37">
        <f t="shared" si="0"/>
        <v>-983.45499999999993</v>
      </c>
      <c r="K14" s="37">
        <f t="shared" si="0"/>
        <v>-295.03649999999999</v>
      </c>
      <c r="L14" s="37">
        <f t="shared" si="0"/>
        <v>7179.2219999999998</v>
      </c>
      <c r="M14" s="37">
        <f t="shared" si="0"/>
        <v>3589.61</v>
      </c>
      <c r="N14" s="38">
        <f t="shared" si="0"/>
        <v>3589.6200000000003</v>
      </c>
    </row>
    <row r="15" spans="1:14">
      <c r="A15" s="39"/>
      <c r="B15" s="39"/>
      <c r="C15" s="39"/>
      <c r="D15" s="40"/>
      <c r="E15" s="39"/>
      <c r="F15" s="41"/>
      <c r="G15" s="41"/>
      <c r="H15" s="41"/>
      <c r="I15" s="41"/>
      <c r="J15" s="41"/>
      <c r="K15" s="41"/>
      <c r="L15" s="41"/>
      <c r="M15" s="42" t="s">
        <v>23</v>
      </c>
      <c r="N15" s="43">
        <f>N14*-14%</f>
        <v>-502.54680000000008</v>
      </c>
    </row>
    <row r="16" spans="1:14">
      <c r="A16" s="44"/>
      <c r="B16" s="7"/>
      <c r="C16" s="7"/>
      <c r="D16" s="45"/>
      <c r="E16" s="46"/>
      <c r="F16" s="47"/>
      <c r="G16" s="47"/>
      <c r="H16" s="47"/>
      <c r="I16" s="47"/>
      <c r="J16" s="47"/>
      <c r="K16" s="47"/>
      <c r="L16" s="47"/>
      <c r="M16" s="48" t="s">
        <v>24</v>
      </c>
      <c r="N16" s="48">
        <f>SUM(N14:N15)</f>
        <v>3087.0732000000003</v>
      </c>
    </row>
  </sheetData>
  <mergeCells count="6">
    <mergeCell ref="L11:L12"/>
    <mergeCell ref="A11:A12"/>
    <mergeCell ref="B11:B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opLeftCell="A22" workbookViewId="0">
      <selection activeCell="C9" sqref="C9"/>
    </sheetView>
  </sheetViews>
  <sheetFormatPr defaultColWidth="8.875" defaultRowHeight="15.75"/>
  <cols>
    <col min="1" max="1" width="49" bestFit="1" customWidth="1"/>
    <col min="2" max="2" width="11.125" bestFit="1" customWidth="1"/>
    <col min="3" max="3" width="11.5" bestFit="1" customWidth="1"/>
    <col min="4" max="4" width="8.625" bestFit="1" customWidth="1"/>
    <col min="5" max="5" width="9.25" bestFit="1" customWidth="1"/>
    <col min="6" max="32" width="8.625" bestFit="1" customWidth="1"/>
  </cols>
  <sheetData>
    <row r="1" spans="1:32" ht="21">
      <c r="A1" s="2" t="s">
        <v>26</v>
      </c>
    </row>
    <row r="3" spans="1:32">
      <c r="A3" s="1" t="s">
        <v>1</v>
      </c>
      <c r="B3" s="1" t="s">
        <v>27</v>
      </c>
      <c r="C3" s="1">
        <v>30</v>
      </c>
      <c r="D3" s="1">
        <v>29</v>
      </c>
      <c r="E3" s="1">
        <v>28</v>
      </c>
      <c r="F3" s="1">
        <v>27</v>
      </c>
      <c r="G3" s="1">
        <v>26</v>
      </c>
      <c r="H3" s="1">
        <v>25</v>
      </c>
      <c r="I3" s="1">
        <v>24</v>
      </c>
      <c r="J3" s="1">
        <v>23</v>
      </c>
      <c r="K3" s="1">
        <v>22</v>
      </c>
      <c r="L3" s="1">
        <v>21</v>
      </c>
      <c r="M3" s="1">
        <v>20</v>
      </c>
      <c r="N3" s="1">
        <v>19</v>
      </c>
      <c r="O3" s="1">
        <v>18</v>
      </c>
      <c r="P3" s="1">
        <v>17</v>
      </c>
      <c r="Q3" s="1">
        <v>16</v>
      </c>
      <c r="R3" s="1">
        <v>15</v>
      </c>
      <c r="S3" s="1">
        <v>14</v>
      </c>
      <c r="T3" s="1">
        <v>13</v>
      </c>
      <c r="U3" s="1">
        <v>12</v>
      </c>
      <c r="V3" s="1">
        <v>11</v>
      </c>
      <c r="W3" s="1">
        <v>10</v>
      </c>
      <c r="X3" s="1">
        <v>9</v>
      </c>
      <c r="Y3" s="1">
        <v>8</v>
      </c>
      <c r="Z3" s="1">
        <v>7</v>
      </c>
      <c r="AA3" s="1">
        <v>6</v>
      </c>
      <c r="AB3" s="1">
        <v>5</v>
      </c>
      <c r="AC3" s="1">
        <v>4</v>
      </c>
      <c r="AD3" s="1">
        <v>3</v>
      </c>
      <c r="AE3" s="1">
        <v>2</v>
      </c>
      <c r="AF3" s="1">
        <v>1</v>
      </c>
    </row>
    <row r="4" spans="1:32">
      <c r="A4" s="3" t="s">
        <v>28</v>
      </c>
      <c r="B4" s="4">
        <v>10818</v>
      </c>
      <c r="C4" s="5">
        <v>349</v>
      </c>
      <c r="D4" s="5">
        <v>357</v>
      </c>
      <c r="E4" s="5">
        <v>357</v>
      </c>
      <c r="F4" s="5">
        <v>358</v>
      </c>
      <c r="G4" s="5">
        <v>353</v>
      </c>
      <c r="H4" s="5">
        <v>345</v>
      </c>
      <c r="I4" s="5">
        <v>353</v>
      </c>
      <c r="J4" s="5">
        <v>354</v>
      </c>
      <c r="K4" s="5">
        <v>357</v>
      </c>
      <c r="L4" s="5">
        <v>362</v>
      </c>
      <c r="M4" s="5">
        <v>306</v>
      </c>
      <c r="N4" s="5">
        <v>359</v>
      </c>
      <c r="O4" s="5">
        <v>358</v>
      </c>
      <c r="P4" s="5">
        <v>365</v>
      </c>
      <c r="Q4" s="5">
        <v>360</v>
      </c>
      <c r="R4" s="5">
        <v>359</v>
      </c>
      <c r="S4" s="5">
        <v>370</v>
      </c>
      <c r="T4" s="5">
        <v>373</v>
      </c>
      <c r="U4" s="5">
        <v>512</v>
      </c>
      <c r="V4" s="5">
        <v>385</v>
      </c>
      <c r="W4" s="5">
        <v>212</v>
      </c>
      <c r="X4" s="5">
        <v>567</v>
      </c>
      <c r="Y4" s="5">
        <v>167</v>
      </c>
      <c r="Z4" s="5">
        <v>367</v>
      </c>
      <c r="AA4" s="5">
        <v>364</v>
      </c>
      <c r="AB4" s="5">
        <v>361</v>
      </c>
      <c r="AC4" s="5">
        <v>376</v>
      </c>
      <c r="AD4" s="5">
        <v>368</v>
      </c>
      <c r="AE4" s="5">
        <v>371</v>
      </c>
      <c r="AF4" s="5">
        <v>373</v>
      </c>
    </row>
    <row r="6" spans="1:32" s="55" customFormat="1">
      <c r="B6" s="56">
        <v>45017</v>
      </c>
      <c r="C6" s="56" t="s">
        <v>25</v>
      </c>
    </row>
    <row r="7" spans="1:32">
      <c r="B7" s="50">
        <v>1</v>
      </c>
      <c r="C7" s="51">
        <v>373</v>
      </c>
      <c r="D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>
      <c r="B8" s="50">
        <v>2</v>
      </c>
      <c r="C8" s="51">
        <v>371</v>
      </c>
    </row>
    <row r="9" spans="1:32">
      <c r="B9" s="50">
        <v>3</v>
      </c>
      <c r="C9" s="51">
        <v>368</v>
      </c>
    </row>
    <row r="10" spans="1:32">
      <c r="B10" s="50">
        <v>4</v>
      </c>
      <c r="C10" s="51">
        <v>376</v>
      </c>
    </row>
    <row r="11" spans="1:32">
      <c r="B11" s="50">
        <v>5</v>
      </c>
      <c r="C11" s="51">
        <v>361</v>
      </c>
    </row>
    <row r="12" spans="1:32">
      <c r="B12" s="50">
        <v>6</v>
      </c>
      <c r="C12" s="51">
        <v>364</v>
      </c>
    </row>
    <row r="13" spans="1:32">
      <c r="B13" s="50">
        <v>7</v>
      </c>
      <c r="C13" s="51">
        <v>367</v>
      </c>
    </row>
    <row r="14" spans="1:32">
      <c r="B14" s="50">
        <v>8</v>
      </c>
      <c r="C14" s="51">
        <v>167</v>
      </c>
    </row>
    <row r="15" spans="1:32">
      <c r="B15" s="50">
        <v>9</v>
      </c>
      <c r="C15" s="51">
        <v>567</v>
      </c>
    </row>
    <row r="16" spans="1:32">
      <c r="B16" s="50">
        <v>10</v>
      </c>
      <c r="C16" s="51">
        <v>212</v>
      </c>
    </row>
    <row r="17" spans="2:3">
      <c r="B17" s="50">
        <v>11</v>
      </c>
      <c r="C17" s="51">
        <v>385</v>
      </c>
    </row>
    <row r="18" spans="2:3">
      <c r="B18" s="50">
        <v>12</v>
      </c>
      <c r="C18" s="51">
        <v>512</v>
      </c>
    </row>
    <row r="19" spans="2:3">
      <c r="B19" s="50">
        <v>13</v>
      </c>
      <c r="C19" s="51">
        <v>373</v>
      </c>
    </row>
    <row r="20" spans="2:3">
      <c r="B20" s="50">
        <v>14</v>
      </c>
      <c r="C20" s="51">
        <v>370</v>
      </c>
    </row>
    <row r="21" spans="2:3">
      <c r="B21" s="50">
        <v>15</v>
      </c>
      <c r="C21" s="51">
        <v>359</v>
      </c>
    </row>
    <row r="22" spans="2:3">
      <c r="B22" s="50">
        <v>16</v>
      </c>
      <c r="C22" s="51">
        <v>360</v>
      </c>
    </row>
    <row r="23" spans="2:3">
      <c r="B23" s="50">
        <v>17</v>
      </c>
      <c r="C23" s="51">
        <v>365</v>
      </c>
    </row>
    <row r="24" spans="2:3">
      <c r="B24" s="50">
        <v>18</v>
      </c>
      <c r="C24" s="51">
        <v>358</v>
      </c>
    </row>
    <row r="25" spans="2:3">
      <c r="B25" s="50">
        <v>19</v>
      </c>
      <c r="C25" s="51">
        <v>359</v>
      </c>
    </row>
    <row r="26" spans="2:3">
      <c r="B26" s="50">
        <v>20</v>
      </c>
      <c r="C26" s="51">
        <v>306</v>
      </c>
    </row>
    <row r="27" spans="2:3">
      <c r="B27" s="50">
        <v>21</v>
      </c>
      <c r="C27" s="51">
        <v>362</v>
      </c>
    </row>
    <row r="28" spans="2:3">
      <c r="B28" s="50">
        <v>22</v>
      </c>
      <c r="C28" s="51">
        <v>357</v>
      </c>
    </row>
    <row r="29" spans="2:3">
      <c r="B29" s="50">
        <v>23</v>
      </c>
      <c r="C29" s="51">
        <v>354</v>
      </c>
    </row>
    <row r="30" spans="2:3">
      <c r="B30" s="50">
        <v>24</v>
      </c>
      <c r="C30" s="51">
        <v>353</v>
      </c>
    </row>
    <row r="31" spans="2:3">
      <c r="B31" s="50">
        <v>25</v>
      </c>
      <c r="C31" s="51">
        <v>345</v>
      </c>
    </row>
    <row r="32" spans="2:3">
      <c r="B32" s="50">
        <v>26</v>
      </c>
      <c r="C32" s="51">
        <v>353</v>
      </c>
    </row>
    <row r="33" spans="2:6">
      <c r="B33" s="50">
        <v>27</v>
      </c>
      <c r="C33" s="51">
        <v>358</v>
      </c>
    </row>
    <row r="34" spans="2:6">
      <c r="B34" s="50">
        <v>28</v>
      </c>
      <c r="C34" s="51">
        <v>357</v>
      </c>
    </row>
    <row r="35" spans="2:6">
      <c r="B35" s="50">
        <v>29</v>
      </c>
      <c r="C35" s="51">
        <v>357</v>
      </c>
    </row>
    <row r="36" spans="2:6">
      <c r="B36" s="50">
        <v>30</v>
      </c>
      <c r="C36" s="51">
        <v>349</v>
      </c>
      <c r="E36" s="49"/>
      <c r="F36" s="49"/>
    </row>
    <row r="37" spans="2:6">
      <c r="B37" s="52" t="s">
        <v>0</v>
      </c>
      <c r="C37" s="53">
        <f>SUM(C7:C36)</f>
        <v>10818</v>
      </c>
      <c r="E37" s="5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F15DA69D80CA4AABDC54FA1A58D216" ma:contentTypeVersion="5" ma:contentTypeDescription="Create a new document." ma:contentTypeScope="" ma:versionID="fe5f9a3a183c0d222b18a70bc2b2d2bd">
  <xsd:schema xmlns:xsd="http://www.w3.org/2001/XMLSchema" xmlns:xs="http://www.w3.org/2001/XMLSchema" xmlns:p="http://schemas.microsoft.com/office/2006/metadata/properties" xmlns:ns2="7d37bfe4-ad5b-4bdf-9f53-f2b2d4c88ef7" xmlns:ns3="079e1a82-5f2e-45fa-8bb3-c2fb030d80c3" targetNamespace="http://schemas.microsoft.com/office/2006/metadata/properties" ma:root="true" ma:fieldsID="34e68860c574eab0da619ce391f70cd6" ns2:_="" ns3:_="">
    <xsd:import namespace="7d37bfe4-ad5b-4bdf-9f53-f2b2d4c88ef7"/>
    <xsd:import namespace="079e1a82-5f2e-45fa-8bb3-c2fb030d8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7bfe4-ad5b-4bdf-9f53-f2b2d4c88e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e1a82-5f2e-45fa-8bb3-c2fb030d80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827B7F-22B7-4946-889F-2413DC88A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54EF75-3151-4AA3-B786-2812E8EEA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1BA4B2-96A1-4932-B185-1A2F3D3A6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37bfe4-ad5b-4bdf-9f53-f2b2d4c88ef7"/>
    <ds:schemaRef ds:uri="079e1a82-5f2e-45fa-8bb3-c2fb030d8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My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Thonasophea Phon</dc:creator>
  <cp:lastModifiedBy>Kisakseila Hang</cp:lastModifiedBy>
  <dcterms:created xsi:type="dcterms:W3CDTF">2023-04-04T01:14:54Z</dcterms:created>
  <dcterms:modified xsi:type="dcterms:W3CDTF">2023-05-09T04:37:26Z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0x0101007AF15DA69D80CA4AABDC54FA1A58D216</vt:lpwstr>
  </property>
</Properties>
</file>