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da Cavalcanti\Desktop\DIO\BOOTCAMP - HEINEKEN\dashboards_vendas_dio\"/>
    </mc:Choice>
  </mc:AlternateContent>
  <xr:revisionPtr revIDLastSave="0" documentId="13_ncr:1_{FC45248E-44C8-4985-A834-817B90AF4F87}" xr6:coauthVersionLast="47" xr6:coauthVersionMax="47" xr10:uidLastSave="{00000000-0000-0000-0000-000000000000}"/>
  <bookViews>
    <workbookView xWindow="-120" yWindow="-120" windowWidth="20730" windowHeight="11160" activeTab="3" xr2:uid="{871E995A-E13D-419B-A0E2-35F0996F1209}"/>
  </bookViews>
  <sheets>
    <sheet name="Assets" sheetId="2" r:id="rId1"/>
    <sheet name="Base" sheetId="1" r:id="rId2"/>
    <sheet name="Calculos" sheetId="3" r:id="rId3"/>
    <sheet name="Dashboards" sheetId="4" r:id="rId4"/>
  </sheets>
  <definedNames>
    <definedName name="_xlnm._FilterDatabase" localSheetId="1" hidden="1">Base!$A$1:$K$61</definedName>
    <definedName name="SegmentaçãodeDados_Cidad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E7" i="3"/>
  <c r="J51" i="1" l="1"/>
  <c r="J27" i="1"/>
  <c r="J15" i="1"/>
  <c r="J5" i="1"/>
  <c r="J19" i="1"/>
  <c r="J11" i="1"/>
  <c r="J7" i="1"/>
  <c r="J3" i="1"/>
  <c r="J28" i="1"/>
  <c r="J24" i="1"/>
  <c r="J20" i="1"/>
  <c r="J16" i="1"/>
  <c r="J12" i="1"/>
  <c r="J4" i="1"/>
  <c r="J60" i="1"/>
  <c r="J26" i="1"/>
  <c r="J52" i="1"/>
  <c r="J44" i="1"/>
  <c r="J6" i="1"/>
  <c r="J35" i="1"/>
  <c r="J13" i="1"/>
  <c r="J29" i="1"/>
  <c r="J25" i="1"/>
  <c r="J21" i="1"/>
  <c r="J61" i="1"/>
  <c r="J53" i="1"/>
  <c r="J22" i="1"/>
  <c r="J59" i="1"/>
  <c r="J41" i="1"/>
  <c r="J45" i="1"/>
  <c r="J43" i="1"/>
  <c r="J36" i="1"/>
  <c r="J14" i="1"/>
  <c r="J56" i="1"/>
  <c r="J48" i="1"/>
  <c r="J40" i="1"/>
  <c r="J17" i="1"/>
  <c r="J9" i="1"/>
  <c r="J54" i="1"/>
  <c r="J46" i="1"/>
  <c r="J38" i="1"/>
  <c r="J37" i="1"/>
  <c r="J58" i="1"/>
  <c r="J33" i="1"/>
  <c r="J55" i="1"/>
  <c r="J47" i="1"/>
  <c r="J39" i="1"/>
  <c r="J57" i="1"/>
  <c r="J31" i="1"/>
  <c r="J49" i="1"/>
  <c r="J30" i="1"/>
  <c r="J10" i="1"/>
  <c r="J23" i="1"/>
  <c r="J18" i="1"/>
  <c r="J8" i="1"/>
  <c r="J50" i="1"/>
  <c r="J34" i="1"/>
  <c r="J32" i="1"/>
  <c r="J42" i="1"/>
  <c r="J2" i="1"/>
</calcChain>
</file>

<file path=xl/sharedStrings.xml><?xml version="1.0" encoding="utf-8"?>
<sst xmlns="http://schemas.openxmlformats.org/spreadsheetml/2006/main" count="266" uniqueCount="66">
  <si>
    <t>Data da Venda</t>
  </si>
  <si>
    <t>Loja de Venda</t>
  </si>
  <si>
    <t>Modelo do Tênis</t>
  </si>
  <si>
    <t>Preço de Venda (R$)</t>
  </si>
  <si>
    <t>Quantidade Vendida</t>
  </si>
  <si>
    <t>Cidade</t>
  </si>
  <si>
    <t>Idade do Comprador</t>
  </si>
  <si>
    <t>Gênero do Comprador</t>
  </si>
  <si>
    <t>Loja A</t>
  </si>
  <si>
    <t>Nike Air Max 97</t>
  </si>
  <si>
    <t>São Paulo</t>
  </si>
  <si>
    <t>Masculino</t>
  </si>
  <si>
    <t>Loja B</t>
  </si>
  <si>
    <t>Nike Revolution 5</t>
  </si>
  <si>
    <t>Rio de Janeiro</t>
  </si>
  <si>
    <t>Feminino</t>
  </si>
  <si>
    <t>Loja C</t>
  </si>
  <si>
    <t>Nike Air Zoom Pegasus</t>
  </si>
  <si>
    <t>Belo Horizonte</t>
  </si>
  <si>
    <t>Nike Air Force 1</t>
  </si>
  <si>
    <t>Curitiba</t>
  </si>
  <si>
    <t>Nike Air Max 270</t>
  </si>
  <si>
    <t>Porto Alegre</t>
  </si>
  <si>
    <t>Nike Dunk Low</t>
  </si>
  <si>
    <t>Salvador</t>
  </si>
  <si>
    <t>Nike SB Chron 2</t>
  </si>
  <si>
    <t>Fortaleza</t>
  </si>
  <si>
    <t>Nike Air VaporMax</t>
  </si>
  <si>
    <t>Recife</t>
  </si>
  <si>
    <t>Nike Joyride</t>
  </si>
  <si>
    <t>Manaus</t>
  </si>
  <si>
    <t>Nike Metcon 6</t>
  </si>
  <si>
    <t>Brasília</t>
  </si>
  <si>
    <t>Goiânia</t>
  </si>
  <si>
    <t>Campo Grande</t>
  </si>
  <si>
    <t>Florianópolis</t>
  </si>
  <si>
    <t>São Luís</t>
  </si>
  <si>
    <t>Natal</t>
  </si>
  <si>
    <t>Teresina</t>
  </si>
  <si>
    <t>João Pessoa</t>
  </si>
  <si>
    <t>Aracaju</t>
  </si>
  <si>
    <t>Maceió</t>
  </si>
  <si>
    <t>Palmas</t>
  </si>
  <si>
    <t>Vitória</t>
  </si>
  <si>
    <t>Cuiabá</t>
  </si>
  <si>
    <t>Belém</t>
  </si>
  <si>
    <t>Porto Velho</t>
  </si>
  <si>
    <t>Boa Vista</t>
  </si>
  <si>
    <t>Macapá</t>
  </si>
  <si>
    <t>Rio Branco</t>
  </si>
  <si>
    <t>Duplicidade ?</t>
  </si>
  <si>
    <t>Modelo de Tênis</t>
  </si>
  <si>
    <t>Percentual de Vendas</t>
  </si>
  <si>
    <t>Paleta de Cores</t>
  </si>
  <si>
    <t># E8E6E9</t>
  </si>
  <si>
    <t>negative zone</t>
  </si>
  <si>
    <t>Logos</t>
  </si>
  <si>
    <t>ícones</t>
  </si>
  <si>
    <t>#6CFFA1</t>
  </si>
  <si>
    <t>#10C2A9</t>
  </si>
  <si>
    <t>Total de Vendas</t>
  </si>
  <si>
    <t>Soma de Preço de Venda (R$)</t>
  </si>
  <si>
    <t>Nike color</t>
  </si>
  <si>
    <t xml:space="preserve">Graficos </t>
  </si>
  <si>
    <r>
      <t xml:space="preserve">  </t>
    </r>
    <r>
      <rPr>
        <b/>
        <sz val="11"/>
        <color theme="0"/>
        <rFont val="Aptos Narrow"/>
        <family val="2"/>
        <scheme val="minor"/>
      </rPr>
      <t xml:space="preserve"> &gt; Bem vinda, Eduarda</t>
    </r>
  </si>
  <si>
    <t>Nike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</si>
</sst>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10C2A9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CFF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0C2A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0C2A9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2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2" xfId="1" applyFont="1" applyBorder="1"/>
    <xf numFmtId="0" fontId="0" fillId="0" borderId="2" xfId="0" applyBorder="1"/>
    <xf numFmtId="164" fontId="0" fillId="0" borderId="0" xfId="0" applyNumberFormat="1" applyAlignment="1">
      <alignment horizontal="center"/>
    </xf>
    <xf numFmtId="0" fontId="0" fillId="0" borderId="0" xfId="0" pivotButton="1"/>
    <xf numFmtId="0" fontId="5" fillId="5" borderId="2" xfId="1" applyFont="1" applyFill="1" applyBorder="1" applyAlignment="1">
      <alignment horizontal="left" indent="7"/>
    </xf>
  </cellXfs>
  <cellStyles count="2">
    <cellStyle name="Normal" xfId="0" builtinId="0"/>
    <cellStyle name="Título 1" xfId="1" builtinId="16"/>
  </cellStyles>
  <dxfs count="7">
    <dxf>
      <font>
        <color rgb="FF000000"/>
      </font>
      <fill>
        <patternFill patternType="solid">
          <fgColor indexed="64"/>
          <bgColor rgb="FFFFEF9C"/>
        </patternFill>
      </fill>
    </dxf>
    <dxf>
      <font>
        <b/>
        <i val="0"/>
        <color theme="0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rgb="FF10C2A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</dxfs>
  <tableStyles count="4" defaultTableStyle="TableStyleMedium2" defaultPivotStyle="PivotStyleLight16">
    <tableStyle name="Estilo de Segmentação de Dados 1" pivot="0" table="0" count="1" xr9:uid="{AC9DD872-CF29-42A1-8CE7-8E2883808632}">
      <tableStyleElement type="wholeTable" dxfId="6"/>
    </tableStyle>
    <tableStyle name="Estilo de Segmentação de Dados 1 2" pivot="0" table="0" count="1" xr9:uid="{56636272-AF8A-4162-834F-B2421C06357A}">
      <tableStyleElement type="wholeTable" dxfId="5"/>
    </tableStyle>
    <tableStyle name="SlicerStyleLight6 2" pivot="0" table="0" count="10" xr9:uid="{B6B72FB8-C913-4161-9A0D-ABCB8AA2E0DC}">
      <tableStyleElement type="wholeTable" dxfId="4"/>
      <tableStyleElement type="headerRow" dxfId="3"/>
    </tableStyle>
    <tableStyle name="SlicerStyleOther1 2" pivot="0" table="0" count="10" xr9:uid="{0C2B92EC-6CC0-43D2-B710-9BB1EB7FB695}">
      <tableStyleElement type="wholeTable" dxfId="2"/>
      <tableStyleElement type="headerRow" dxfId="1"/>
    </tableStyle>
  </tableStyles>
  <colors>
    <mruColors>
      <color rgb="FF6CFFA1"/>
      <color rgb="FF10C2A9"/>
      <color rgb="FFD9D9D9"/>
      <color rgb="FFFFFFFF"/>
      <color rgb="FF17ECCC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6CFFA1"/>
              </stop>
              <stop position="1">
                <color theme="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6CFFA1"/>
              </stop>
              <stop position="1">
                <color theme="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6CFFA1"/>
              </stop>
              <stop position="1">
                <color theme="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6CFFA1"/>
              </stop>
              <stop position="1">
                <color theme="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1 2"/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[dashboards_vendas_nike.xlsx]Calculos!Tabela dinâmica2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6CF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CFFA1"/>
          </a:solidFill>
          <a:ln>
            <a:noFill/>
          </a:ln>
          <a:effectLst/>
        </c:spPr>
      </c:pivotFmt>
      <c:pivotFmt>
        <c:idx val="3"/>
        <c:spPr>
          <a:solidFill>
            <a:srgbClr val="6CF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CF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CF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CF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CFFA1"/>
            </a:solidFill>
            <a:ln>
              <a:noFill/>
            </a:ln>
            <a:effectLst/>
          </c:spPr>
          <c:invertIfNegative val="0"/>
          <c:cat>
            <c:strRef>
              <c:f>Calculos!$C$7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Calculos!$C$7</c:f>
              <c:numCache>
                <c:formatCode>General</c:formatCode>
                <c:ptCount val="1"/>
                <c:pt idx="0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73D-B7A6-182BD180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8585696"/>
        <c:axId val="378582816"/>
      </c:barChart>
      <c:catAx>
        <c:axId val="378585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582816"/>
        <c:crosses val="autoZero"/>
        <c:auto val="1"/>
        <c:lblAlgn val="ctr"/>
        <c:lblOffset val="100"/>
        <c:noMultiLvlLbl val="0"/>
      </c:catAx>
      <c:valAx>
        <c:axId val="3785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585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[dashboards_vendas_nike.xlsx]Calculos!Tabela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6CF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CFFA1"/>
          </a:solidFill>
          <a:ln>
            <a:noFill/>
          </a:ln>
          <a:effectLst/>
        </c:spPr>
      </c:pivotFmt>
      <c:pivotFmt>
        <c:idx val="3"/>
        <c:spPr>
          <a:solidFill>
            <a:srgbClr val="6CF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CF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CFFA1"/>
            </a:solidFill>
            <a:ln>
              <a:noFill/>
            </a:ln>
            <a:effectLst/>
          </c:spPr>
          <c:invertIfNegative val="0"/>
          <c:cat>
            <c:strRef>
              <c:f>Calculos!$C$7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Calculos!$C$7</c:f>
              <c:numCache>
                <c:formatCode>General</c:formatCode>
                <c:ptCount val="1"/>
                <c:pt idx="0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FC0-B675-E0CCB91D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8585696"/>
        <c:axId val="378582816"/>
      </c:barChart>
      <c:catAx>
        <c:axId val="378585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582816"/>
        <c:crosses val="autoZero"/>
        <c:auto val="1"/>
        <c:lblAlgn val="ctr"/>
        <c:lblOffset val="100"/>
        <c:noMultiLvlLbl val="0"/>
      </c:catAx>
      <c:valAx>
        <c:axId val="3785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585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7.jpeg"/><Relationship Id="rId1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E89BB68-2D2E-4B2A-8FFE-10CFF1DDD33A}"/>
            </a:ext>
          </a:extLst>
        </xdr:cNvPr>
        <xdr:cNvSpPr>
          <a:spLocks noChangeAspect="1" noChangeArrowheads="1"/>
        </xdr:cNvSpPr>
      </xdr:nvSpPr>
      <xdr:spPr bwMode="auto">
        <a:xfrm>
          <a:off x="63341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8DB1098-2D18-4F2C-845F-C9908BF51C86}"/>
            </a:ext>
          </a:extLst>
        </xdr:cNvPr>
        <xdr:cNvSpPr>
          <a:spLocks noChangeAspect="1" noChangeArrowheads="1"/>
        </xdr:cNvSpPr>
      </xdr:nvSpPr>
      <xdr:spPr bwMode="auto">
        <a:xfrm>
          <a:off x="7553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19171CC6-9C00-4208-A162-18655CD6B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75439DEA-7D52-49BD-B59B-1E73640B4B59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9</xdr:col>
      <xdr:colOff>66675</xdr:colOff>
      <xdr:row>12</xdr:row>
      <xdr:rowOff>133350</xdr:rowOff>
    </xdr:from>
    <xdr:to>
      <xdr:col>10</xdr:col>
      <xdr:colOff>200025</xdr:colOff>
      <xdr:row>16</xdr:row>
      <xdr:rowOff>114300</xdr:rowOff>
    </xdr:to>
    <xdr:pic>
      <xdr:nvPicPr>
        <xdr:cNvPr id="9" name="Elipse 30">
          <a:extLst>
            <a:ext uri="{FF2B5EF4-FFF2-40B4-BE49-F238E27FC236}">
              <a16:creationId xmlns:a16="http://schemas.microsoft.com/office/drawing/2014/main" id="{FF8BEAB7-942C-4420-B6A6-E82DF2EBC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562225"/>
          <a:ext cx="742950" cy="742950"/>
        </a:xfrm>
        <a:prstGeom prst="ellipse">
          <a:avLst/>
        </a:prstGeom>
        <a:ln w="63500" cap="rnd">
          <a:noFill/>
        </a:ln>
        <a:effectLst/>
      </xdr:spPr>
    </xdr:pic>
    <xdr:clientData/>
  </xdr:twoCellAnchor>
  <xdr:twoCellAnchor editAs="oneCell">
    <xdr:from>
      <xdr:col>1</xdr:col>
      <xdr:colOff>95250</xdr:colOff>
      <xdr:row>11</xdr:row>
      <xdr:rowOff>161925</xdr:rowOff>
    </xdr:from>
    <xdr:to>
      <xdr:col>3</xdr:col>
      <xdr:colOff>171450</xdr:colOff>
      <xdr:row>18</xdr:row>
      <xdr:rowOff>47625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1D43DD9-A4E5-E8E2-3F03-33B4FC42F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333625"/>
          <a:ext cx="1295400" cy="1295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180976</xdr:colOff>
      <xdr:row>20</xdr:row>
      <xdr:rowOff>85725</xdr:rowOff>
    </xdr:from>
    <xdr:to>
      <xdr:col>3</xdr:col>
      <xdr:colOff>390526</xdr:colOff>
      <xdr:row>27</xdr:row>
      <xdr:rowOff>189852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2DF1E5C-F0F4-E3C2-38C4-2B1DC08C9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4048125"/>
          <a:ext cx="2038350" cy="14376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25003</xdr:colOff>
      <xdr:row>9</xdr:row>
      <xdr:rowOff>83344</xdr:rowOff>
    </xdr:from>
    <xdr:to>
      <xdr:col>10</xdr:col>
      <xdr:colOff>146447</xdr:colOff>
      <xdr:row>20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B30D01-BDA7-4FE1-A3CA-B0F04EC5E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561975</xdr:colOff>
      <xdr:row>9</xdr:row>
      <xdr:rowOff>123825</xdr:rowOff>
    </xdr:from>
    <xdr:to>
      <xdr:col>2</xdr:col>
      <xdr:colOff>1121569</xdr:colOff>
      <xdr:row>22</xdr:row>
      <xdr:rowOff>121444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idade 2">
              <a:extLst>
                <a:ext uri="{FF2B5EF4-FFF2-40B4-BE49-F238E27FC236}">
                  <a16:creationId xmlns:a16="http://schemas.microsoft.com/office/drawing/2014/main" id="{21DEE475-0A08-4F4B-8867-4AB3A65084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" y="1838325"/>
              <a:ext cx="1169194" cy="2474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334565</xdr:colOff>
      <xdr:row>5</xdr:row>
      <xdr:rowOff>91354</xdr:rowOff>
    </xdr:from>
    <xdr:to>
      <xdr:col>16</xdr:col>
      <xdr:colOff>298845</xdr:colOff>
      <xdr:row>14</xdr:row>
      <xdr:rowOff>69923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2EC634D6-B5FB-3AB6-F8C2-5E4E73CDE178}"/>
            </a:ext>
          </a:extLst>
        </xdr:cNvPr>
        <xdr:cNvGrpSpPr/>
      </xdr:nvGrpSpPr>
      <xdr:grpSpPr>
        <a:xfrm>
          <a:off x="4649390" y="1177204"/>
          <a:ext cx="4841080" cy="1693069"/>
          <a:chOff x="2072601" y="1143000"/>
          <a:chExt cx="4655344" cy="1562833"/>
        </a:xfrm>
      </xdr:grpSpPr>
      <xdr:sp macro="" textlink="Calculos!E7" fLocksText="0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B626F215-3C88-72F4-B479-82D80E5A7985}"/>
              </a:ext>
            </a:extLst>
          </xdr:cNvPr>
          <xdr:cNvSpPr/>
        </xdr:nvSpPr>
        <xdr:spPr>
          <a:xfrm>
            <a:off x="2072601" y="1586211"/>
            <a:ext cx="4655344" cy="111962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  <a:t>                                                                   </a:t>
            </a:r>
            <a:br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</a:br>
            <a:r>
              <a:rPr lang="en-US" sz="1100" b="0" i="0" u="none" strike="noStrike" kern="1200" baseline="0">
                <a:solidFill>
                  <a:srgbClr val="000000"/>
                </a:solidFill>
                <a:latin typeface="Aptos Narrow"/>
              </a:rPr>
              <a:t>                                                         </a:t>
            </a:r>
            <a:r>
              <a:rPr lang="en-US" sz="4000" b="0" i="0" u="none" strike="noStrike" kern="1200">
                <a:solidFill>
                  <a:srgbClr val="6CFFA1"/>
                </a:solidFill>
                <a:latin typeface="Aptos Narrow"/>
              </a:rPr>
              <a:t> R$ </a:t>
            </a:r>
            <a:fld id="{9668D707-7106-497D-8F73-D355F6C75273}" type="TxLink">
              <a:rPr lang="en-US" sz="4000" b="0" i="0" u="none" strike="noStrike" kern="1200">
                <a:solidFill>
                  <a:srgbClr val="6CFFA1"/>
                </a:solidFill>
                <a:latin typeface="Aptos Narrow"/>
              </a:rPr>
              <a:pPr algn="l"/>
              <a:t>1959</a:t>
            </a:fld>
            <a:endParaRPr lang="pt-BR" sz="4000" kern="1200">
              <a:solidFill>
                <a:srgbClr val="6CFFA1"/>
              </a:solidFill>
            </a:endParaRPr>
          </a:p>
        </xdr:txBody>
      </xdr:sp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92BF54EF-1250-5DCE-4F30-BBF4382F0A42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3600" b="0" i="0" u="none" strike="noStrike" kern="1200">
              <a:solidFill>
                <a:schemeClr val="bg1"/>
              </a:solidFill>
              <a:latin typeface="Aptos Narrow"/>
            </a:endParaRPr>
          </a:p>
        </xdr:txBody>
      </xdr: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58D2239B-20C0-BF70-4B15-563959D20F78}"/>
              </a:ext>
            </a:extLst>
          </xdr:cNvPr>
          <xdr:cNvSpPr/>
        </xdr:nvSpPr>
        <xdr:spPr>
          <a:xfrm>
            <a:off x="2072601" y="1143000"/>
            <a:ext cx="4655344" cy="452437"/>
          </a:xfrm>
          <a:prstGeom prst="round2SameRect">
            <a:avLst/>
          </a:prstGeom>
          <a:solidFill>
            <a:srgbClr val="10C2A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NIKE</a:t>
            </a:r>
            <a:r>
              <a:rPr lang="pt-BR" sz="1100" b="1" kern="12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MODEL SALES BY REGION</a:t>
            </a:r>
            <a:endParaRPr lang="pt-BR" sz="11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4</xdr:col>
      <xdr:colOff>69056</xdr:colOff>
      <xdr:row>16</xdr:row>
      <xdr:rowOff>54769</xdr:rowOff>
    </xdr:from>
    <xdr:to>
      <xdr:col>21</xdr:col>
      <xdr:colOff>211931</xdr:colOff>
      <xdr:row>33</xdr:row>
      <xdr:rowOff>114300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C52CB6F4-6AE0-470B-8DFF-995422E2E775}"/>
            </a:ext>
          </a:extLst>
        </xdr:cNvPr>
        <xdr:cNvGrpSpPr/>
      </xdr:nvGrpSpPr>
      <xdr:grpSpPr>
        <a:xfrm>
          <a:off x="1945481" y="3236119"/>
          <a:ext cx="10506075" cy="3298031"/>
          <a:chOff x="2083594" y="3178969"/>
          <a:chExt cx="10298906" cy="3298031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A78B2786-FFCE-BE81-10EF-C08356C87F20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3E87A4E9-0B2A-3336-5872-4E87FB522451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45" name="Gráfico 44">
              <a:extLst>
                <a:ext uri="{FF2B5EF4-FFF2-40B4-BE49-F238E27FC236}">
                  <a16:creationId xmlns:a16="http://schemas.microsoft.com/office/drawing/2014/main" id="{A02D55C9-FA7A-8EA6-CF17-DB16745060AB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6C536149-8547-F301-7E0B-AD8B01C15C45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10C2A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GRAFH OF TOTAL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NIKE MODEL SALES BY REGION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267891</xdr:colOff>
      <xdr:row>1</xdr:row>
      <xdr:rowOff>23812</xdr:rowOff>
    </xdr:from>
    <xdr:to>
      <xdr:col>1</xdr:col>
      <xdr:colOff>544115</xdr:colOff>
      <xdr:row>5</xdr:row>
      <xdr:rowOff>147636</xdr:rowOff>
    </xdr:to>
    <xdr:pic>
      <xdr:nvPicPr>
        <xdr:cNvPr id="46" name="Elipse 30">
          <a:extLst>
            <a:ext uri="{FF2B5EF4-FFF2-40B4-BE49-F238E27FC236}">
              <a16:creationId xmlns:a16="http://schemas.microsoft.com/office/drawing/2014/main" id="{BBE8B15E-9E77-4B3F-8D78-1E2FDF99E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91" y="214312"/>
          <a:ext cx="885824" cy="1019174"/>
        </a:xfrm>
        <a:prstGeom prst="ellipse">
          <a:avLst/>
        </a:prstGeom>
        <a:ln w="63500" cap="rnd">
          <a:noFill/>
        </a:ln>
        <a:effectLst/>
      </xdr:spPr>
    </xdr:pic>
    <xdr:clientData/>
  </xdr:twoCellAnchor>
  <xdr:twoCellAnchor editAs="oneCell">
    <xdr:from>
      <xdr:col>9</xdr:col>
      <xdr:colOff>66675</xdr:colOff>
      <xdr:row>9</xdr:row>
      <xdr:rowOff>0</xdr:rowOff>
    </xdr:from>
    <xdr:to>
      <xdr:col>10</xdr:col>
      <xdr:colOff>600075</xdr:colOff>
      <xdr:row>13</xdr:row>
      <xdr:rowOff>9525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EDC657FF-C500-48F7-B95A-B74110B8A0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4" t="26833" r="17582" b="19500"/>
        <a:stretch/>
      </xdr:blipFill>
      <xdr:spPr>
        <a:xfrm>
          <a:off x="4886325" y="1847850"/>
          <a:ext cx="1143000" cy="771525"/>
        </a:xfrm>
        <a:prstGeom prst="rect">
          <a:avLst/>
        </a:prstGeom>
      </xdr:spPr>
    </xdr:pic>
    <xdr:clientData/>
  </xdr:twoCellAnchor>
  <xdr:twoCellAnchor editAs="absolute">
    <xdr:from>
      <xdr:col>7</xdr:col>
      <xdr:colOff>589359</xdr:colOff>
      <xdr:row>20</xdr:row>
      <xdr:rowOff>21431</xdr:rowOff>
    </xdr:from>
    <xdr:to>
      <xdr:col>17</xdr:col>
      <xdr:colOff>91678</xdr:colOff>
      <xdr:row>31</xdr:row>
      <xdr:rowOff>123825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14BB34A2-8B09-4ACA-A747-209937578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126206</xdr:colOff>
      <xdr:row>9</xdr:row>
      <xdr:rowOff>42862</xdr:rowOff>
    </xdr:from>
    <xdr:to>
      <xdr:col>2</xdr:col>
      <xdr:colOff>76200</xdr:colOff>
      <xdr:row>22</xdr:row>
      <xdr:rowOff>40481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Cidade 1">
              <a:extLst>
                <a:ext uri="{FF2B5EF4-FFF2-40B4-BE49-F238E27FC236}">
                  <a16:creationId xmlns:a16="http://schemas.microsoft.com/office/drawing/2014/main" id="{8EB63021-12CE-4282-90C4-6D82162D2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06" y="1890712"/>
              <a:ext cx="1169194" cy="2474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0</xdr:row>
      <xdr:rowOff>0</xdr:rowOff>
    </xdr:from>
    <xdr:to>
      <xdr:col>5</xdr:col>
      <xdr:colOff>285749</xdr:colOff>
      <xdr:row>4</xdr:row>
      <xdr:rowOff>104773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4A3C9E1-62A4-0D99-30E1-B4258154F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7" t="21642" r="-6717"/>
        <a:stretch/>
      </xdr:blipFill>
      <xdr:spPr>
        <a:xfrm>
          <a:off x="1495425" y="0"/>
          <a:ext cx="1276349" cy="100012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a Cavalcanti" refreshedDate="45741.720563078707" createdVersion="8" refreshedVersion="8" minRefreshableVersion="3" recordCount="65" xr:uid="{2770BEE0-114E-4A3F-B66E-BFFABAB46E20}">
  <cacheSource type="worksheet">
    <worksheetSource ref="A1:L1048576" sheet="Base"/>
  </cacheSource>
  <cacheFields count="12">
    <cacheField name="Data da Venda" numFmtId="0">
      <sharedItems containsNonDate="0" containsDate="1" containsString="0" containsBlank="1" minDate="2023-12-01T00:00:00" maxDate="2024-01-31T00:00:00"/>
    </cacheField>
    <cacheField name="Loja de Venda" numFmtId="0">
      <sharedItems containsBlank="1"/>
    </cacheField>
    <cacheField name="Modelo do Tênis" numFmtId="0">
      <sharedItems containsBlank="1" count="11">
        <s v="Nike Air Max 97"/>
        <s v="Nike Revolution 5"/>
        <s v="Nike Air Zoom Pegasus"/>
        <s v="Nike Air Force 1"/>
        <s v="Nike Air Max 270"/>
        <s v="Nike Dunk Low"/>
        <s v="Nike SB Chron 2"/>
        <s v="Nike Air VaporMax"/>
        <s v="Nike Joyride"/>
        <s v="Nike Metcon 6"/>
        <m/>
      </sharedItems>
    </cacheField>
    <cacheField name="Modelo de Tênis" numFmtId="0">
      <sharedItems containsBlank="1" count="11">
        <s v="Air Max 97"/>
        <s v="Revolution 5"/>
        <s v="Air Zoom Pegasus"/>
        <s v="Air Force 1"/>
        <s v="Air Max 270"/>
        <s v="Dunk Low"/>
        <s v="SB Chron 2"/>
        <s v="Air VaporMax"/>
        <s v="Joyride"/>
        <s v="Metcon 6"/>
        <m/>
      </sharedItems>
    </cacheField>
    <cacheField name="Preço de Venda (R$)" numFmtId="0">
      <sharedItems containsString="0" containsBlank="1" containsNumber="1" containsInteger="1" minValue="299" maxValue="900"/>
    </cacheField>
    <cacheField name="Quantidade Vendida" numFmtId="0">
      <sharedItems containsString="0" containsBlank="1" containsNumber="1" containsInteger="1" minValue="1" maxValue="2"/>
    </cacheField>
    <cacheField name="Cidade" numFmtId="0">
      <sharedItems containsBlank="1" count="28">
        <s v="São Paulo"/>
        <s v="Rio de Janeiro"/>
        <s v="Belo Horizonte"/>
        <s v="Curitiba"/>
        <s v="Porto Alegre"/>
        <s v="Salvador"/>
        <s v="Fortaleza"/>
        <s v="Recife"/>
        <s v="Manaus"/>
        <s v="Brasília"/>
        <s v="Goiânia"/>
        <s v="Campo Grande"/>
        <s v="Florianópolis"/>
        <s v="São Luís"/>
        <s v="Natal"/>
        <s v="Teresina"/>
        <s v="João Pessoa"/>
        <s v="Aracaju"/>
        <s v="Maceió"/>
        <s v="Palmas"/>
        <s v="Vitória"/>
        <s v="Cuiabá"/>
        <s v="Belém"/>
        <s v="Porto Velho"/>
        <s v="Boa Vista"/>
        <s v="Macapá"/>
        <s v="Rio Branco"/>
        <m/>
      </sharedItems>
    </cacheField>
    <cacheField name="Idade do Comprador" numFmtId="0">
      <sharedItems containsString="0" containsBlank="1" containsNumber="1" containsInteger="1" minValue="19" maxValue="45"/>
    </cacheField>
    <cacheField name="Gênero do Comprador" numFmtId="0">
      <sharedItems containsBlank="1"/>
    </cacheField>
    <cacheField name="Duplicidade ?" numFmtId="0">
      <sharedItems containsBlank="1"/>
    </cacheField>
    <cacheField name="Percentual de Vendas" numFmtId="0">
      <sharedItems containsString="0" containsBlank="1" containsNumber="1" minValue="2.4241932868493594E-2" maxValue="7.2974945268791044E-2"/>
    </cacheField>
    <cacheField name="Total de Vendas" numFmtId="0">
      <sharedItems containsString="0" containsBlank="1" containsNumber="1" containsInteger="1" minValue="300" maxValue="1800"/>
    </cacheField>
  </cacheFields>
  <extLst>
    <ext xmlns:x14="http://schemas.microsoft.com/office/spreadsheetml/2009/9/main" uri="{725AE2AE-9491-48be-B2B4-4EB974FC3084}">
      <x14:pivotCacheDefinition pivotCacheId="9687860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d v="2023-12-01T00:00:00"/>
    <s v="Loja A"/>
    <x v="0"/>
    <x v="0"/>
    <n v="749"/>
    <n v="1"/>
    <x v="0"/>
    <n v="24"/>
    <s v="Masculino"/>
    <s v="Único"/>
    <n v="6.0731371118138325E-2"/>
    <n v="749"/>
  </r>
  <r>
    <d v="2023-12-02T00:00:00"/>
    <s v="Loja B"/>
    <x v="1"/>
    <x v="1"/>
    <n v="299"/>
    <n v="2"/>
    <x v="1"/>
    <n v="30"/>
    <s v="Feminino"/>
    <s v="Único"/>
    <n v="2.4241932868493594E-2"/>
    <n v="598"/>
  </r>
  <r>
    <d v="2023-12-03T00:00:00"/>
    <s v="Loja C"/>
    <x v="2"/>
    <x v="2"/>
    <n v="599"/>
    <n v="1"/>
    <x v="2"/>
    <n v="35"/>
    <s v="Masculino"/>
    <s v="Único"/>
    <n v="4.8568880240006489E-2"/>
    <n v="599"/>
  </r>
  <r>
    <d v="2023-12-04T00:00:00"/>
    <s v="Loja A"/>
    <x v="3"/>
    <x v="3"/>
    <n v="549"/>
    <n v="1"/>
    <x v="3"/>
    <n v="22"/>
    <s v="Feminino"/>
    <s v="Único"/>
    <n v="4.4514716613962536E-2"/>
    <n v="549"/>
  </r>
  <r>
    <d v="2023-12-05T00:00:00"/>
    <s v="Loja B"/>
    <x v="4"/>
    <x v="4"/>
    <n v="649"/>
    <n v="1"/>
    <x v="4"/>
    <n v="28"/>
    <s v="Feminino"/>
    <s v="Único"/>
    <n v="5.2618777363385764E-2"/>
    <n v="649"/>
  </r>
  <r>
    <d v="2023-12-06T00:00:00"/>
    <s v="Loja C"/>
    <x v="5"/>
    <x v="5"/>
    <n v="579"/>
    <n v="2"/>
    <x v="5"/>
    <n v="33"/>
    <s v="Masculino"/>
    <s v="Único"/>
    <n v="4.6947214789588909E-2"/>
    <n v="1158"/>
  </r>
  <r>
    <d v="2023-12-07T00:00:00"/>
    <s v="Loja A"/>
    <x v="6"/>
    <x v="6"/>
    <n v="359"/>
    <n v="1"/>
    <x v="6"/>
    <n v="19"/>
    <s v="Masculino"/>
    <s v="Único"/>
    <n v="2.9108894834995541E-2"/>
    <n v="359"/>
  </r>
  <r>
    <d v="2023-12-08T00:00:00"/>
    <s v="Loja B"/>
    <x v="7"/>
    <x v="7"/>
    <n v="899"/>
    <n v="1"/>
    <x v="7"/>
    <n v="27"/>
    <s v="Feminino"/>
    <s v="Único"/>
    <n v="7.2887952002594458E-2"/>
    <n v="899"/>
  </r>
  <r>
    <d v="2023-12-09T00:00:00"/>
    <s v="Loja C"/>
    <x v="8"/>
    <x v="8"/>
    <n v="779"/>
    <n v="1"/>
    <x v="8"/>
    <n v="36"/>
    <s v="Feminino"/>
    <s v="Único"/>
    <n v="6.3163869293764691E-2"/>
    <n v="779"/>
  </r>
  <r>
    <d v="2023-12-10T00:00:00"/>
    <s v="Loja A"/>
    <x v="9"/>
    <x v="9"/>
    <n v="699"/>
    <n v="1"/>
    <x v="9"/>
    <n v="25"/>
    <s v="Masculino"/>
    <s v="Único"/>
    <n v="5.6677207492094379E-2"/>
    <n v="699"/>
  </r>
  <r>
    <d v="2023-12-11T00:00:00"/>
    <s v="Loja B"/>
    <x v="0"/>
    <x v="0"/>
    <n v="750"/>
    <n v="1"/>
    <x v="10"/>
    <n v="20"/>
    <s v="Feminino"/>
    <s v="Único"/>
    <n v="6.0807523917626075E-2"/>
    <n v="750"/>
  </r>
  <r>
    <d v="2023-12-12T00:00:00"/>
    <s v="Loja C"/>
    <x v="1"/>
    <x v="1"/>
    <n v="300"/>
    <n v="1"/>
    <x v="11"/>
    <n v="34"/>
    <s v="Masculino"/>
    <s v="Único"/>
    <n v="2.4324981756263683E-2"/>
    <n v="300"/>
  </r>
  <r>
    <d v="2023-12-13T00:00:00"/>
    <s v="Loja A"/>
    <x v="2"/>
    <x v="2"/>
    <n v="600"/>
    <n v="2"/>
    <x v="12"/>
    <n v="29"/>
    <s v="Feminino"/>
    <s v="Único"/>
    <n v="4.8649963512527365E-2"/>
    <n v="1200"/>
  </r>
  <r>
    <d v="2023-12-14T00:00:00"/>
    <s v="Loja B"/>
    <x v="3"/>
    <x v="3"/>
    <n v="550"/>
    <n v="1"/>
    <x v="13"/>
    <n v="22"/>
    <s v="Masculino"/>
    <s v="Único"/>
    <n v="4.4592184206259121E-2"/>
    <n v="550"/>
  </r>
  <r>
    <d v="2023-12-15T00:00:00"/>
    <s v="Loja C"/>
    <x v="4"/>
    <x v="4"/>
    <n v="650"/>
    <n v="1"/>
    <x v="14"/>
    <n v="45"/>
    <s v="Feminino"/>
    <s v="Único"/>
    <n v="5.2704127138571311E-2"/>
    <n v="650"/>
  </r>
  <r>
    <d v="2023-12-16T00:00:00"/>
    <s v="Loja A"/>
    <x v="5"/>
    <x v="5"/>
    <n v="580"/>
    <n v="1"/>
    <x v="15"/>
    <n v="27"/>
    <s v="Masculino"/>
    <s v="Único"/>
    <n v="4.7028298062109786E-2"/>
    <n v="580"/>
  </r>
  <r>
    <d v="2023-12-17T00:00:00"/>
    <s v="Loja B"/>
    <x v="6"/>
    <x v="6"/>
    <n v="360"/>
    <n v="1"/>
    <x v="16"/>
    <n v="31"/>
    <s v="Feminino"/>
    <s v="Único"/>
    <n v="2.9187611480460517E-2"/>
    <n v="360"/>
  </r>
  <r>
    <d v="2023-12-18T00:00:00"/>
    <s v="Loja C"/>
    <x v="7"/>
    <x v="7"/>
    <n v="900"/>
    <n v="2"/>
    <x v="17"/>
    <n v="26"/>
    <s v="Masculino"/>
    <s v="Único"/>
    <n v="7.2974945268791044E-2"/>
    <n v="1800"/>
  </r>
  <r>
    <d v="2023-12-19T00:00:00"/>
    <s v="Loja A"/>
    <x v="8"/>
    <x v="8"/>
    <n v="780"/>
    <n v="1"/>
    <x v="18"/>
    <n v="30"/>
    <s v="Feminino"/>
    <s v="Único"/>
    <n v="6.3244952566285581E-2"/>
    <n v="780"/>
  </r>
  <r>
    <d v="2023-12-20T00:00:00"/>
    <s v="Loja B"/>
    <x v="9"/>
    <x v="9"/>
    <n v="700"/>
    <n v="1"/>
    <x v="19"/>
    <n v="35"/>
    <s v="Masculino"/>
    <s v="Único"/>
    <n v="5.6753688989784334E-2"/>
    <n v="700"/>
  </r>
  <r>
    <d v="2023-12-21T00:00:00"/>
    <s v="Loja C"/>
    <x v="0"/>
    <x v="0"/>
    <n v="749"/>
    <n v="1"/>
    <x v="20"/>
    <n v="21"/>
    <s v="Feminino"/>
    <s v="Único"/>
    <n v="6.0731371118138325E-2"/>
    <n v="749"/>
  </r>
  <r>
    <d v="2023-12-22T00:00:00"/>
    <s v="Loja A"/>
    <x v="1"/>
    <x v="1"/>
    <n v="299"/>
    <n v="2"/>
    <x v="21"/>
    <n v="37"/>
    <s v="Masculino"/>
    <s v="Único"/>
    <n v="2.4243898483742803E-2"/>
    <n v="598"/>
  </r>
  <r>
    <d v="2023-12-23T00:00:00"/>
    <s v="Loja B"/>
    <x v="2"/>
    <x v="2"/>
    <n v="599"/>
    <n v="1"/>
    <x v="22"/>
    <n v="28"/>
    <s v="Feminino"/>
    <s v="Único"/>
    <n v="4.8564942435544024E-2"/>
    <n v="599"/>
  </r>
  <r>
    <d v="2023-12-24T00:00:00"/>
    <s v="Loja C"/>
    <x v="3"/>
    <x v="3"/>
    <n v="549"/>
    <n v="1"/>
    <x v="23"/>
    <n v="23"/>
    <s v="Masculino"/>
    <s v="Único"/>
    <n v="4.4514716613962536E-2"/>
    <n v="549"/>
  </r>
  <r>
    <d v="2023-12-25T00:00:00"/>
    <s v="Loja A"/>
    <x v="4"/>
    <x v="4"/>
    <n v="649"/>
    <n v="1"/>
    <x v="24"/>
    <n v="19"/>
    <s v="Feminino"/>
    <s v="Único"/>
    <n v="5.2623043866050434E-2"/>
    <n v="649"/>
  </r>
  <r>
    <d v="2023-12-26T00:00:00"/>
    <s v="Loja B"/>
    <x v="5"/>
    <x v="5"/>
    <n v="579"/>
    <n v="1"/>
    <x v="25"/>
    <n v="33"/>
    <s v="Masculino"/>
    <s v="Único"/>
    <n v="4.6943408464407331E-2"/>
    <n v="579"/>
  </r>
  <r>
    <d v="2023-12-27T00:00:00"/>
    <s v="Loja C"/>
    <x v="6"/>
    <x v="6"/>
    <n v="359"/>
    <n v="2"/>
    <x v="26"/>
    <n v="22"/>
    <s v="Feminino"/>
    <s v="Único"/>
    <n v="2.9108894834995541E-2"/>
    <n v="718"/>
  </r>
  <r>
    <d v="2023-12-28T00:00:00"/>
    <s v="Loja A"/>
    <x v="7"/>
    <x v="7"/>
    <n v="899"/>
    <n v="1"/>
    <x v="4"/>
    <n v="27"/>
    <s v="Masculino"/>
    <s v="Único"/>
    <n v="7.2893861996270168E-2"/>
    <n v="899"/>
  </r>
  <r>
    <d v="2023-12-29T00:00:00"/>
    <s v="Loja B"/>
    <x v="8"/>
    <x v="8"/>
    <n v="779"/>
    <n v="1"/>
    <x v="0"/>
    <n v="36"/>
    <s v="Feminino"/>
    <s v="Único"/>
    <n v="6.3158748175774285E-2"/>
    <n v="779"/>
  </r>
  <r>
    <d v="2023-12-30T00:00:00"/>
    <s v="Loja C"/>
    <x v="9"/>
    <x v="9"/>
    <n v="699"/>
    <n v="1"/>
    <x v="5"/>
    <n v="25"/>
    <s v="Masculino"/>
    <s v="Único"/>
    <n v="5.6677207492094379E-2"/>
    <n v="699"/>
  </r>
  <r>
    <d v="2024-01-01T00:00:00"/>
    <s v="Loja A"/>
    <x v="0"/>
    <x v="0"/>
    <n v="750"/>
    <n v="1"/>
    <x v="1"/>
    <n v="29"/>
    <s v="Feminino"/>
    <s v="Único"/>
    <n v="6.0812454390659208E-2"/>
    <n v="750"/>
  </r>
  <r>
    <d v="2024-01-02T00:00:00"/>
    <s v="Loja B"/>
    <x v="1"/>
    <x v="1"/>
    <n v="300"/>
    <n v="1"/>
    <x v="3"/>
    <n v="32"/>
    <s v="Masculino"/>
    <s v="Único"/>
    <n v="2.4323009567050431E-2"/>
    <n v="300"/>
  </r>
  <r>
    <d v="2024-01-03T00:00:00"/>
    <s v="Loja C"/>
    <x v="2"/>
    <x v="2"/>
    <n v="600"/>
    <n v="2"/>
    <x v="2"/>
    <n v="21"/>
    <s v="Feminino"/>
    <s v="Único"/>
    <n v="4.8649963512527365E-2"/>
    <n v="1200"/>
  </r>
  <r>
    <d v="2024-01-04T00:00:00"/>
    <s v="Loja A"/>
    <x v="3"/>
    <x v="3"/>
    <n v="550"/>
    <n v="1"/>
    <x v="6"/>
    <n v="34"/>
    <s v="Masculino"/>
    <s v="Único"/>
    <n v="4.459579988648342E-2"/>
    <n v="550"/>
  </r>
  <r>
    <d v="2024-01-05T00:00:00"/>
    <s v="Loja B"/>
    <x v="4"/>
    <x v="4"/>
    <n v="650"/>
    <n v="1"/>
    <x v="8"/>
    <n v="28"/>
    <s v="Feminino"/>
    <s v="Único"/>
    <n v="5.2699854061942594E-2"/>
    <n v="650"/>
  </r>
  <r>
    <d v="2024-01-06T00:00:00"/>
    <s v="Loja C"/>
    <x v="5"/>
    <x v="5"/>
    <n v="580"/>
    <n v="1"/>
    <x v="9"/>
    <n v="30"/>
    <s v="Masculino"/>
    <s v="Único"/>
    <n v="4.7028298062109786E-2"/>
    <n v="580"/>
  </r>
  <r>
    <d v="2024-01-07T00:00:00"/>
    <s v="Loja A"/>
    <x v="6"/>
    <x v="6"/>
    <n v="360"/>
    <n v="1"/>
    <x v="7"/>
    <n v="24"/>
    <s v="Feminino"/>
    <s v="Único"/>
    <n v="2.9189978107516418E-2"/>
    <n v="360"/>
  </r>
  <r>
    <d v="2024-01-08T00:00:00"/>
    <s v="Loja B"/>
    <x v="7"/>
    <x v="7"/>
    <n v="900"/>
    <n v="2"/>
    <x v="4"/>
    <n v="23"/>
    <s v="Masculino"/>
    <s v="Único"/>
    <n v="7.2969028701151295E-2"/>
    <n v="1800"/>
  </r>
  <r>
    <d v="2024-01-09T00:00:00"/>
    <s v="Loja C"/>
    <x v="8"/>
    <x v="8"/>
    <n v="780"/>
    <n v="1"/>
    <x v="10"/>
    <n v="27"/>
    <s v="Feminino"/>
    <s v="Único"/>
    <n v="6.3244952566285581E-2"/>
    <n v="780"/>
  </r>
  <r>
    <d v="2024-01-10T00:00:00"/>
    <s v="Loja A"/>
    <x v="9"/>
    <x v="9"/>
    <n v="700"/>
    <n v="1"/>
    <x v="13"/>
    <n v="35"/>
    <s v="Masculino"/>
    <s v="Único"/>
    <n v="5.6758290764615263E-2"/>
    <n v="700"/>
  </r>
  <r>
    <d v="2024-01-11T00:00:00"/>
    <s v="Loja B"/>
    <x v="0"/>
    <x v="0"/>
    <n v="750"/>
    <n v="1"/>
    <x v="22"/>
    <n v="22"/>
    <s v="Feminino"/>
    <s v="Único"/>
    <n v="6.0807523917626075E-2"/>
    <n v="750"/>
  </r>
  <r>
    <d v="2024-01-12T00:00:00"/>
    <s v="Loja C"/>
    <x v="1"/>
    <x v="1"/>
    <n v="300"/>
    <n v="1"/>
    <x v="18"/>
    <n v="35"/>
    <s v="Masculino"/>
    <s v="Único"/>
    <n v="2.4324981756263683E-2"/>
    <n v="300"/>
  </r>
  <r>
    <d v="2024-01-13T00:00:00"/>
    <s v="Loja A"/>
    <x v="2"/>
    <x v="2"/>
    <n v="600"/>
    <n v="1"/>
    <x v="4"/>
    <n v="29"/>
    <s v="Feminino"/>
    <s v="Único"/>
    <n v="4.8649963512527365E-2"/>
    <n v="600"/>
  </r>
  <r>
    <d v="2024-01-14T00:00:00"/>
    <s v="Loja B"/>
    <x v="3"/>
    <x v="3"/>
    <n v="550"/>
    <n v="1"/>
    <x v="0"/>
    <n v="24"/>
    <s v="Masculino"/>
    <s v="Único"/>
    <n v="4.4592184206259121E-2"/>
    <n v="550"/>
  </r>
  <r>
    <d v="2024-01-15T00:00:00"/>
    <s v="Loja C"/>
    <x v="4"/>
    <x v="4"/>
    <n v="650"/>
    <n v="1"/>
    <x v="1"/>
    <n v="42"/>
    <s v="Feminino"/>
    <s v="Único"/>
    <n v="5.2704127138571311E-2"/>
    <n v="650"/>
  </r>
  <r>
    <d v="2024-01-16T00:00:00"/>
    <s v="Loja A"/>
    <x v="5"/>
    <x v="5"/>
    <n v="580"/>
    <n v="1"/>
    <x v="3"/>
    <n v="27"/>
    <s v="Masculino"/>
    <s v="Único"/>
    <n v="4.7028298062109786E-2"/>
    <n v="580"/>
  </r>
  <r>
    <d v="2024-01-17T00:00:00"/>
    <s v="Loja B"/>
    <x v="6"/>
    <x v="6"/>
    <n v="360"/>
    <n v="1"/>
    <x v="5"/>
    <n v="30"/>
    <s v="Feminino"/>
    <s v="Único"/>
    <n v="2.9187611480460517E-2"/>
    <n v="360"/>
  </r>
  <r>
    <d v="2024-01-18T00:00:00"/>
    <s v="Loja C"/>
    <x v="7"/>
    <x v="7"/>
    <n v="900"/>
    <n v="1"/>
    <x v="6"/>
    <n v="23"/>
    <s v="Masculino"/>
    <s v="Único"/>
    <n v="7.2974945268791044E-2"/>
    <n v="900"/>
  </r>
  <r>
    <d v="2024-01-19T00:00:00"/>
    <s v="Loja A"/>
    <x v="8"/>
    <x v="8"/>
    <n v="780"/>
    <n v="1"/>
    <x v="9"/>
    <n v="31"/>
    <s v="Feminino"/>
    <s v="Único"/>
    <n v="6.3244952566285581E-2"/>
    <n v="780"/>
  </r>
  <r>
    <d v="2024-01-20T00:00:00"/>
    <s v="Loja B"/>
    <x v="9"/>
    <x v="9"/>
    <n v="700"/>
    <n v="1"/>
    <x v="7"/>
    <n v="28"/>
    <s v="Masculino"/>
    <s v="Único"/>
    <n v="5.6753688989784334E-2"/>
    <n v="700"/>
  </r>
  <r>
    <d v="2024-01-21T00:00:00"/>
    <s v="Loja C"/>
    <x v="0"/>
    <x v="0"/>
    <n v="750"/>
    <n v="1"/>
    <x v="20"/>
    <n v="21"/>
    <s v="Feminino"/>
    <s v="Único"/>
    <n v="6.0812454390659208E-2"/>
    <n v="750"/>
  </r>
  <r>
    <d v="2024-01-22T00:00:00"/>
    <s v="Loja A"/>
    <x v="1"/>
    <x v="1"/>
    <n v="300"/>
    <n v="1"/>
    <x v="21"/>
    <n v="33"/>
    <s v="Masculino"/>
    <s v="Único"/>
    <n v="2.4324981756263683E-2"/>
    <n v="300"/>
  </r>
  <r>
    <d v="2024-01-23T00:00:00"/>
    <s v="Loja B"/>
    <x v="2"/>
    <x v="2"/>
    <n v="600"/>
    <n v="1"/>
    <x v="12"/>
    <n v="26"/>
    <s v="Feminino"/>
    <s v="Único"/>
    <n v="4.8646019134100861E-2"/>
    <n v="600"/>
  </r>
  <r>
    <d v="2024-01-24T00:00:00"/>
    <s v="Loja C"/>
    <x v="3"/>
    <x v="3"/>
    <n v="550"/>
    <n v="1"/>
    <x v="11"/>
    <n v="19"/>
    <s v="Masculino"/>
    <s v="Único"/>
    <n v="4.459579988648342E-2"/>
    <n v="550"/>
  </r>
  <r>
    <d v="2024-01-25T00:00:00"/>
    <s v="Loja A"/>
    <x v="4"/>
    <x v="4"/>
    <n v="650"/>
    <n v="1"/>
    <x v="8"/>
    <n v="34"/>
    <s v="Feminino"/>
    <s v="Único"/>
    <n v="5.2704127138571311E-2"/>
    <n v="650"/>
  </r>
  <r>
    <d v="2024-01-26T00:00:00"/>
    <s v="Loja B"/>
    <x v="5"/>
    <x v="5"/>
    <n v="580"/>
    <n v="1"/>
    <x v="13"/>
    <n v="37"/>
    <s v="Masculino"/>
    <s v="Único"/>
    <n v="4.7024485162964161E-2"/>
    <n v="580"/>
  </r>
  <r>
    <d v="2024-01-27T00:00:00"/>
    <s v="Loja C"/>
    <x v="6"/>
    <x v="6"/>
    <n v="360"/>
    <n v="1"/>
    <x v="15"/>
    <n v="29"/>
    <s v="Feminino"/>
    <s v="Único"/>
    <n v="2.9189978107516418E-2"/>
    <n v="360"/>
  </r>
  <r>
    <d v="2024-01-28T00:00:00"/>
    <s v="Loja A"/>
    <x v="7"/>
    <x v="7"/>
    <n v="900"/>
    <n v="1"/>
    <x v="2"/>
    <n v="25"/>
    <s v="Masculino"/>
    <s v="Único"/>
    <n v="7.2974945268791044E-2"/>
    <n v="900"/>
  </r>
  <r>
    <d v="2024-01-29T00:00:00"/>
    <s v="Loja B"/>
    <x v="8"/>
    <x v="8"/>
    <n v="780"/>
    <n v="1"/>
    <x v="10"/>
    <n v="32"/>
    <s v="Feminino"/>
    <s v="Único"/>
    <n v="6.3239824874331121E-2"/>
    <n v="780"/>
  </r>
  <r>
    <d v="2024-01-30T00:00:00"/>
    <s v="Loja C"/>
    <x v="9"/>
    <x v="9"/>
    <n v="700"/>
    <n v="1"/>
    <x v="23"/>
    <n v="24"/>
    <s v="Masculino"/>
    <s v="Único"/>
    <n v="5.6758290764615263E-2"/>
    <n v="700"/>
  </r>
  <r>
    <m/>
    <m/>
    <x v="10"/>
    <x v="10"/>
    <m/>
    <m/>
    <x v="27"/>
    <m/>
    <m/>
    <m/>
    <m/>
    <m/>
  </r>
  <r>
    <m/>
    <m/>
    <x v="10"/>
    <x v="10"/>
    <m/>
    <m/>
    <x v="27"/>
    <m/>
    <m/>
    <m/>
    <m/>
    <m/>
  </r>
  <r>
    <m/>
    <m/>
    <x v="10"/>
    <x v="10"/>
    <m/>
    <m/>
    <x v="27"/>
    <m/>
    <m/>
    <m/>
    <m/>
    <m/>
  </r>
  <r>
    <m/>
    <m/>
    <x v="10"/>
    <x v="10"/>
    <m/>
    <m/>
    <x v="27"/>
    <m/>
    <m/>
    <m/>
    <m/>
    <m/>
  </r>
  <r>
    <m/>
    <m/>
    <x v="10"/>
    <x v="10"/>
    <m/>
    <m/>
    <x v="2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EB6D4-3415-4CC0-ABC8-B619EA7E7F2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6:C7" firstHeaderRow="1" firstDataRow="1" firstDataCol="0" rowPageCount="1" colPageCount="1"/>
  <pivotFields count="12">
    <pivotField showAll="0"/>
    <pivotField showAll="0"/>
    <pivotField showAll="0">
      <items count="12">
        <item x="3"/>
        <item x="4"/>
        <item x="0"/>
        <item x="7"/>
        <item x="2"/>
        <item x="5"/>
        <item x="8"/>
        <item x="9"/>
        <item x="1"/>
        <item x="6"/>
        <item x="10"/>
        <item t="default"/>
      </items>
    </pivotField>
    <pivotField showAll="0">
      <items count="12">
        <item x="3"/>
        <item x="4"/>
        <item x="0"/>
        <item x="7"/>
        <item x="2"/>
        <item x="5"/>
        <item x="8"/>
        <item x="9"/>
        <item x="1"/>
        <item x="6"/>
        <item x="10"/>
        <item t="default"/>
      </items>
    </pivotField>
    <pivotField dataField="1" showAll="0"/>
    <pivotField showAll="0"/>
    <pivotField axis="axisPage" multipleItemSelectionAllowed="1" showAll="0">
      <items count="29">
        <item h="1" x="17"/>
        <item h="1" x="22"/>
        <item h="1" x="2"/>
        <item h="1" x="24"/>
        <item h="1" x="9"/>
        <item h="1" x="11"/>
        <item h="1" x="21"/>
        <item h="1" x="3"/>
        <item h="1" x="12"/>
        <item h="1" x="6"/>
        <item h="1" x="10"/>
        <item h="1" x="16"/>
        <item h="1" x="25"/>
        <item h="1" x="18"/>
        <item h="1" x="8"/>
        <item h="1" x="14"/>
        <item h="1" x="19"/>
        <item h="1" x="4"/>
        <item h="1" x="23"/>
        <item x="7"/>
        <item h="1" x="26"/>
        <item h="1" x="1"/>
        <item h="1" x="5"/>
        <item h="1" x="13"/>
        <item h="1" x="0"/>
        <item h="1" x="15"/>
        <item h="1" x="20"/>
        <item h="1" x="27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hier="-1"/>
  </pageFields>
  <dataFields count="1">
    <dataField name="Soma de Preço de Venda (R$)" fld="4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54C9DAAA-E091-44B3-A38F-C40DFE3B0A0F}" sourceName="Cidade">
  <pivotTables>
    <pivotTable tabId="3" name="Tabela dinâmica2"/>
  </pivotTables>
  <data>
    <tabular pivotCacheId="968786022">
      <items count="28">
        <i x="17"/>
        <i x="22"/>
        <i x="2"/>
        <i x="24"/>
        <i x="9"/>
        <i x="11"/>
        <i x="21"/>
        <i x="3"/>
        <i x="12"/>
        <i x="6"/>
        <i x="10"/>
        <i x="16"/>
        <i x="25"/>
        <i x="18"/>
        <i x="8"/>
        <i x="14"/>
        <i x="19"/>
        <i x="4"/>
        <i x="23"/>
        <i x="7" s="1"/>
        <i x="26"/>
        <i x="1"/>
        <i x="5"/>
        <i x="13"/>
        <i x="0"/>
        <i x="15"/>
        <i x="20"/>
        <i x="2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2" xr10:uid="{97E93C18-FFB6-461A-86CE-10440C42A04E}" cache="SegmentaçãodeDados_Cidade" caption="Cidade" startItem="16" style="SlicerStyleOther1 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0263CCE3-8886-4E87-9A37-0ED8082DE743}" cache="SegmentaçãodeDados_Cidade" caption="Cidade" startItem="16" style="SlicerStyleOther1 2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14F9-EC3D-4E1A-9F7A-BC761E2BB383}">
  <dimension ref="B3:P21"/>
  <sheetViews>
    <sheetView showGridLines="0" workbookViewId="0">
      <selection activeCell="B6" sqref="B6"/>
    </sheetView>
  </sheetViews>
  <sheetFormatPr defaultRowHeight="15" x14ac:dyDescent="0.25"/>
  <sheetData>
    <row r="3" spans="2:16" ht="20.25" thickBot="1" x14ac:dyDescent="0.35">
      <c r="B3" s="7" t="s">
        <v>53</v>
      </c>
      <c r="C3" s="7"/>
      <c r="D3" s="7"/>
      <c r="E3" s="7"/>
      <c r="F3" s="7"/>
      <c r="G3" s="7"/>
      <c r="H3" s="7"/>
    </row>
    <row r="4" spans="2:16" ht="15.75" thickTop="1" x14ac:dyDescent="0.25"/>
    <row r="5" spans="2:16" x14ac:dyDescent="0.25">
      <c r="B5" s="12" t="s">
        <v>59</v>
      </c>
      <c r="C5" t="s">
        <v>62</v>
      </c>
      <c r="E5" s="8" t="s">
        <v>54</v>
      </c>
      <c r="F5" t="s">
        <v>55</v>
      </c>
    </row>
    <row r="6" spans="2:16" x14ac:dyDescent="0.25">
      <c r="B6" s="10" t="s">
        <v>58</v>
      </c>
      <c r="C6" t="s">
        <v>63</v>
      </c>
    </row>
    <row r="7" spans="2:16" x14ac:dyDescent="0.25">
      <c r="B7" s="11"/>
    </row>
    <row r="8" spans="2:16" x14ac:dyDescent="0.25">
      <c r="B8" s="11"/>
    </row>
    <row r="12" spans="2:16" ht="20.25" thickBot="1" x14ac:dyDescent="0.35">
      <c r="B12" s="7" t="s">
        <v>56</v>
      </c>
      <c r="C12" s="7"/>
      <c r="D12" s="7"/>
      <c r="E12" s="7"/>
      <c r="F12" s="7"/>
      <c r="G12" s="7"/>
      <c r="H12" s="7"/>
      <c r="J12" s="7" t="s">
        <v>57</v>
      </c>
      <c r="K12" s="7"/>
      <c r="L12" s="7"/>
      <c r="M12" s="7"/>
      <c r="N12" s="7"/>
      <c r="O12" s="7"/>
      <c r="P12" s="7"/>
    </row>
    <row r="13" spans="2:16" ht="15.75" thickTop="1" x14ac:dyDescent="0.25">
      <c r="B13" s="9"/>
      <c r="C13" s="9"/>
      <c r="D13" s="9"/>
      <c r="E13" s="9"/>
      <c r="F13" s="9"/>
      <c r="G13" s="9"/>
      <c r="H13" s="9"/>
    </row>
    <row r="14" spans="2:16" x14ac:dyDescent="0.25">
      <c r="B14" s="9"/>
      <c r="C14" s="9"/>
      <c r="D14" s="9"/>
      <c r="E14" s="9"/>
      <c r="F14" s="9"/>
      <c r="G14" s="9"/>
      <c r="H14" s="9"/>
    </row>
    <row r="15" spans="2:16" x14ac:dyDescent="0.25">
      <c r="B15" s="9"/>
      <c r="C15" s="9"/>
      <c r="D15" s="9"/>
      <c r="E15" s="9"/>
      <c r="F15" s="9"/>
      <c r="G15" s="9"/>
      <c r="H15" s="9"/>
    </row>
    <row r="16" spans="2:16" x14ac:dyDescent="0.25">
      <c r="B16" s="9"/>
      <c r="C16" s="9"/>
      <c r="D16" s="9"/>
      <c r="E16" s="9"/>
      <c r="F16" s="9"/>
      <c r="G16" s="9"/>
      <c r="H16" s="9"/>
    </row>
    <row r="17" spans="2:8" x14ac:dyDescent="0.25">
      <c r="B17" s="9"/>
      <c r="C17" s="9"/>
      <c r="D17" s="9"/>
      <c r="E17" s="9"/>
      <c r="F17" s="9"/>
      <c r="G17" s="9"/>
      <c r="H17" s="9"/>
    </row>
    <row r="18" spans="2:8" x14ac:dyDescent="0.25">
      <c r="B18" s="9"/>
      <c r="C18" s="9"/>
      <c r="D18" s="9"/>
      <c r="E18" s="9"/>
      <c r="F18" s="9"/>
      <c r="G18" s="9"/>
      <c r="H18" s="9"/>
    </row>
    <row r="19" spans="2:8" x14ac:dyDescent="0.25">
      <c r="B19" s="9"/>
      <c r="C19" s="9"/>
      <c r="D19" s="9"/>
      <c r="E19" s="9"/>
      <c r="F19" s="9"/>
      <c r="G19" s="9"/>
      <c r="H19" s="9"/>
    </row>
    <row r="20" spans="2:8" x14ac:dyDescent="0.25">
      <c r="B20" s="9"/>
      <c r="C20" s="9"/>
      <c r="D20" s="9"/>
      <c r="E20" s="9"/>
      <c r="F20" s="9"/>
      <c r="G20" s="9"/>
      <c r="H20" s="9"/>
    </row>
    <row r="21" spans="2:8" x14ac:dyDescent="0.25">
      <c r="B21" s="9"/>
      <c r="C21" s="9"/>
      <c r="D21" s="9"/>
      <c r="E21" s="9"/>
      <c r="F21" s="9"/>
      <c r="G21" s="9"/>
      <c r="H21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93A4-CA7B-4353-A7D5-0379CD6DBAC3}">
  <dimension ref="A1:L65"/>
  <sheetViews>
    <sheetView workbookViewId="0">
      <selection sqref="A1:L1048576"/>
    </sheetView>
  </sheetViews>
  <sheetFormatPr defaultRowHeight="15" x14ac:dyDescent="0.25"/>
  <cols>
    <col min="1" max="3" width="20.140625" customWidth="1"/>
    <col min="4" max="4" width="16.85546875" bestFit="1" customWidth="1"/>
    <col min="5" max="5" width="19.28515625" bestFit="1" customWidth="1"/>
    <col min="6" max="8" width="20.140625" customWidth="1"/>
    <col min="9" max="9" width="12.28515625" customWidth="1"/>
    <col min="10" max="10" width="11.85546875" bestFit="1" customWidth="1"/>
    <col min="12" max="12" width="10.7109375" bestFit="1" customWidth="1"/>
  </cols>
  <sheetData>
    <row r="1" spans="1:12" ht="45" x14ac:dyDescent="0.25">
      <c r="A1" s="2" t="s">
        <v>0</v>
      </c>
      <c r="B1" s="2" t="s">
        <v>1</v>
      </c>
      <c r="C1" s="2" t="s">
        <v>2</v>
      </c>
      <c r="D1" s="2" t="s">
        <v>51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50</v>
      </c>
      <c r="K1" s="2" t="s">
        <v>52</v>
      </c>
      <c r="L1" s="2" t="s">
        <v>60</v>
      </c>
    </row>
    <row r="2" spans="1:12" s="4" customFormat="1" ht="15" customHeight="1" x14ac:dyDescent="0.25">
      <c r="A2" s="3">
        <v>45261</v>
      </c>
      <c r="B2" s="1" t="s">
        <v>8</v>
      </c>
      <c r="C2" s="1" t="s">
        <v>9</v>
      </c>
      <c r="D2" s="1" t="str">
        <f>_xlfn.TEXTAFTER($C2,"Nike ")</f>
        <v>Air Max 97</v>
      </c>
      <c r="E2" s="5">
        <v>749</v>
      </c>
      <c r="F2" s="1">
        <v>1</v>
      </c>
      <c r="G2" s="1" t="s">
        <v>10</v>
      </c>
      <c r="H2" s="1">
        <v>24</v>
      </c>
      <c r="I2" s="1" t="s">
        <v>11</v>
      </c>
      <c r="J2" s="4" t="str">
        <f t="shared" ref="J2:J33" si="0">IF(COUNTIFS(B$2:B$65, B2, C$2:C$65, C2, D$2:D$65, E2, E$2:E$65, F2, F$2:F$65, G2, G$2:G$65, H2, H$2:H$65, I2) &gt; 1, "Duplicado", "Único")</f>
        <v>Único</v>
      </c>
      <c r="K2" s="6">
        <f t="shared" ref="K2:K33" si="1">$E2/SUMIFS($E$2:$E$61, $B$2:$B$61, $B2)</f>
        <v>6.0731371118138325E-2</v>
      </c>
      <c r="L2" s="15">
        <f>$E2*$F2</f>
        <v>749</v>
      </c>
    </row>
    <row r="3" spans="1:12" s="4" customFormat="1" ht="15" customHeight="1" x14ac:dyDescent="0.25">
      <c r="A3" s="3">
        <v>45262</v>
      </c>
      <c r="B3" s="1" t="s">
        <v>12</v>
      </c>
      <c r="C3" s="1" t="s">
        <v>13</v>
      </c>
      <c r="D3" s="1" t="str">
        <f t="shared" ref="D3:D61" si="2">_xlfn.TEXTAFTER($C3,"Nike ")</f>
        <v>Revolution 5</v>
      </c>
      <c r="E3" s="5">
        <v>299</v>
      </c>
      <c r="F3" s="1">
        <v>2</v>
      </c>
      <c r="G3" s="1" t="s">
        <v>14</v>
      </c>
      <c r="H3" s="1">
        <v>30</v>
      </c>
      <c r="I3" s="1" t="s">
        <v>15</v>
      </c>
      <c r="J3" s="4" t="str">
        <f t="shared" si="0"/>
        <v>Único</v>
      </c>
      <c r="K3" s="6">
        <f t="shared" si="1"/>
        <v>2.4241932868493594E-2</v>
      </c>
      <c r="L3" s="15">
        <f t="shared" ref="L3:L61" si="3">$E3*$F3</f>
        <v>598</v>
      </c>
    </row>
    <row r="4" spans="1:12" s="4" customFormat="1" ht="15" customHeight="1" x14ac:dyDescent="0.25">
      <c r="A4" s="3">
        <v>45263</v>
      </c>
      <c r="B4" s="1" t="s">
        <v>16</v>
      </c>
      <c r="C4" s="1" t="s">
        <v>17</v>
      </c>
      <c r="D4" s="1" t="str">
        <f t="shared" si="2"/>
        <v>Air Zoom Pegasus</v>
      </c>
      <c r="E4" s="5">
        <v>599</v>
      </c>
      <c r="F4" s="1">
        <v>1</v>
      </c>
      <c r="G4" s="1" t="s">
        <v>18</v>
      </c>
      <c r="H4" s="1">
        <v>35</v>
      </c>
      <c r="I4" s="1" t="s">
        <v>11</v>
      </c>
      <c r="J4" s="4" t="str">
        <f t="shared" si="0"/>
        <v>Único</v>
      </c>
      <c r="K4" s="6">
        <f t="shared" si="1"/>
        <v>4.8568880240006489E-2</v>
      </c>
      <c r="L4" s="15">
        <f t="shared" si="3"/>
        <v>599</v>
      </c>
    </row>
    <row r="5" spans="1:12" s="4" customFormat="1" ht="15" customHeight="1" x14ac:dyDescent="0.25">
      <c r="A5" s="3">
        <v>45264</v>
      </c>
      <c r="B5" s="1" t="s">
        <v>8</v>
      </c>
      <c r="C5" s="1" t="s">
        <v>19</v>
      </c>
      <c r="D5" s="1" t="str">
        <f t="shared" si="2"/>
        <v>Air Force 1</v>
      </c>
      <c r="E5" s="5">
        <v>549</v>
      </c>
      <c r="F5" s="1">
        <v>1</v>
      </c>
      <c r="G5" s="1" t="s">
        <v>20</v>
      </c>
      <c r="H5" s="1">
        <v>22</v>
      </c>
      <c r="I5" s="1" t="s">
        <v>15</v>
      </c>
      <c r="J5" s="4" t="str">
        <f t="shared" si="0"/>
        <v>Único</v>
      </c>
      <c r="K5" s="6">
        <f t="shared" si="1"/>
        <v>4.4514716613962536E-2</v>
      </c>
      <c r="L5" s="15">
        <f t="shared" si="3"/>
        <v>549</v>
      </c>
    </row>
    <row r="6" spans="1:12" s="4" customFormat="1" ht="15" customHeight="1" x14ac:dyDescent="0.25">
      <c r="A6" s="3">
        <v>45265</v>
      </c>
      <c r="B6" s="1" t="s">
        <v>12</v>
      </c>
      <c r="C6" s="1" t="s">
        <v>21</v>
      </c>
      <c r="D6" s="1" t="str">
        <f t="shared" si="2"/>
        <v>Air Max 270</v>
      </c>
      <c r="E6" s="5">
        <v>649</v>
      </c>
      <c r="F6" s="1">
        <v>1</v>
      </c>
      <c r="G6" s="1" t="s">
        <v>22</v>
      </c>
      <c r="H6" s="1">
        <v>28</v>
      </c>
      <c r="I6" s="1" t="s">
        <v>15</v>
      </c>
      <c r="J6" s="4" t="str">
        <f t="shared" si="0"/>
        <v>Único</v>
      </c>
      <c r="K6" s="6">
        <f t="shared" si="1"/>
        <v>5.2618777363385764E-2</v>
      </c>
      <c r="L6" s="15">
        <f t="shared" si="3"/>
        <v>649</v>
      </c>
    </row>
    <row r="7" spans="1:12" s="4" customFormat="1" ht="15" customHeight="1" x14ac:dyDescent="0.25">
      <c r="A7" s="3">
        <v>45266</v>
      </c>
      <c r="B7" s="1" t="s">
        <v>16</v>
      </c>
      <c r="C7" s="1" t="s">
        <v>23</v>
      </c>
      <c r="D7" s="1" t="str">
        <f t="shared" si="2"/>
        <v>Dunk Low</v>
      </c>
      <c r="E7" s="5">
        <v>579</v>
      </c>
      <c r="F7" s="1">
        <v>2</v>
      </c>
      <c r="G7" s="1" t="s">
        <v>24</v>
      </c>
      <c r="H7" s="1">
        <v>33</v>
      </c>
      <c r="I7" s="1" t="s">
        <v>11</v>
      </c>
      <c r="J7" s="4" t="str">
        <f t="shared" si="0"/>
        <v>Único</v>
      </c>
      <c r="K7" s="6">
        <f t="shared" si="1"/>
        <v>4.6947214789588909E-2</v>
      </c>
      <c r="L7" s="15">
        <f t="shared" si="3"/>
        <v>1158</v>
      </c>
    </row>
    <row r="8" spans="1:12" s="4" customFormat="1" ht="15" customHeight="1" x14ac:dyDescent="0.25">
      <c r="A8" s="3">
        <v>45267</v>
      </c>
      <c r="B8" s="1" t="s">
        <v>8</v>
      </c>
      <c r="C8" s="1" t="s">
        <v>25</v>
      </c>
      <c r="D8" s="1" t="str">
        <f t="shared" si="2"/>
        <v>SB Chron 2</v>
      </c>
      <c r="E8" s="5">
        <v>359</v>
      </c>
      <c r="F8" s="1">
        <v>1</v>
      </c>
      <c r="G8" s="1" t="s">
        <v>26</v>
      </c>
      <c r="H8" s="1">
        <v>19</v>
      </c>
      <c r="I8" s="1" t="s">
        <v>11</v>
      </c>
      <c r="J8" s="4" t="str">
        <f t="shared" si="0"/>
        <v>Único</v>
      </c>
      <c r="K8" s="6">
        <f t="shared" si="1"/>
        <v>2.9108894834995541E-2</v>
      </c>
      <c r="L8" s="15">
        <f t="shared" si="3"/>
        <v>359</v>
      </c>
    </row>
    <row r="9" spans="1:12" s="4" customFormat="1" ht="15" customHeight="1" x14ac:dyDescent="0.25">
      <c r="A9" s="3">
        <v>45268</v>
      </c>
      <c r="B9" s="1" t="s">
        <v>12</v>
      </c>
      <c r="C9" s="1" t="s">
        <v>27</v>
      </c>
      <c r="D9" s="1" t="str">
        <f t="shared" si="2"/>
        <v>Air VaporMax</v>
      </c>
      <c r="E9" s="5">
        <v>899</v>
      </c>
      <c r="F9" s="1">
        <v>1</v>
      </c>
      <c r="G9" s="1" t="s">
        <v>28</v>
      </c>
      <c r="H9" s="1">
        <v>27</v>
      </c>
      <c r="I9" s="1" t="s">
        <v>15</v>
      </c>
      <c r="J9" s="4" t="str">
        <f t="shared" si="0"/>
        <v>Único</v>
      </c>
      <c r="K9" s="6">
        <f t="shared" si="1"/>
        <v>7.2887952002594458E-2</v>
      </c>
      <c r="L9" s="15">
        <f t="shared" si="3"/>
        <v>899</v>
      </c>
    </row>
    <row r="10" spans="1:12" s="4" customFormat="1" ht="15" customHeight="1" x14ac:dyDescent="0.25">
      <c r="A10" s="3">
        <v>45269</v>
      </c>
      <c r="B10" s="1" t="s">
        <v>16</v>
      </c>
      <c r="C10" s="1" t="s">
        <v>29</v>
      </c>
      <c r="D10" s="1" t="str">
        <f t="shared" si="2"/>
        <v>Joyride</v>
      </c>
      <c r="E10" s="5">
        <v>779</v>
      </c>
      <c r="F10" s="1">
        <v>1</v>
      </c>
      <c r="G10" s="1" t="s">
        <v>30</v>
      </c>
      <c r="H10" s="1">
        <v>36</v>
      </c>
      <c r="I10" s="1" t="s">
        <v>15</v>
      </c>
      <c r="J10" s="4" t="str">
        <f t="shared" si="0"/>
        <v>Único</v>
      </c>
      <c r="K10" s="6">
        <f t="shared" si="1"/>
        <v>6.3163869293764691E-2</v>
      </c>
      <c r="L10" s="15">
        <f t="shared" si="3"/>
        <v>779</v>
      </c>
    </row>
    <row r="11" spans="1:12" s="4" customFormat="1" ht="15" customHeight="1" x14ac:dyDescent="0.25">
      <c r="A11" s="3">
        <v>45270</v>
      </c>
      <c r="B11" s="1" t="s">
        <v>8</v>
      </c>
      <c r="C11" s="1" t="s">
        <v>31</v>
      </c>
      <c r="D11" s="1" t="str">
        <f t="shared" si="2"/>
        <v>Metcon 6</v>
      </c>
      <c r="E11" s="5">
        <v>699</v>
      </c>
      <c r="F11" s="1">
        <v>1</v>
      </c>
      <c r="G11" s="1" t="s">
        <v>32</v>
      </c>
      <c r="H11" s="1">
        <v>25</v>
      </c>
      <c r="I11" s="1" t="s">
        <v>11</v>
      </c>
      <c r="J11" s="4" t="str">
        <f t="shared" si="0"/>
        <v>Único</v>
      </c>
      <c r="K11" s="6">
        <f t="shared" si="1"/>
        <v>5.6677207492094379E-2</v>
      </c>
      <c r="L11" s="15">
        <f t="shared" si="3"/>
        <v>699</v>
      </c>
    </row>
    <row r="12" spans="1:12" s="4" customFormat="1" ht="15" customHeight="1" x14ac:dyDescent="0.25">
      <c r="A12" s="3">
        <v>45271</v>
      </c>
      <c r="B12" s="1" t="s">
        <v>12</v>
      </c>
      <c r="C12" s="1" t="s">
        <v>9</v>
      </c>
      <c r="D12" s="1" t="str">
        <f t="shared" si="2"/>
        <v>Air Max 97</v>
      </c>
      <c r="E12" s="5">
        <v>750</v>
      </c>
      <c r="F12" s="1">
        <v>1</v>
      </c>
      <c r="G12" s="1" t="s">
        <v>33</v>
      </c>
      <c r="H12" s="1">
        <v>20</v>
      </c>
      <c r="I12" s="1" t="s">
        <v>15</v>
      </c>
      <c r="J12" s="4" t="str">
        <f t="shared" si="0"/>
        <v>Único</v>
      </c>
      <c r="K12" s="6">
        <f t="shared" si="1"/>
        <v>6.0807523917626075E-2</v>
      </c>
      <c r="L12" s="15">
        <f t="shared" si="3"/>
        <v>750</v>
      </c>
    </row>
    <row r="13" spans="1:12" s="4" customFormat="1" ht="15" customHeight="1" x14ac:dyDescent="0.25">
      <c r="A13" s="3">
        <v>45272</v>
      </c>
      <c r="B13" s="1" t="s">
        <v>16</v>
      </c>
      <c r="C13" s="1" t="s">
        <v>13</v>
      </c>
      <c r="D13" s="1" t="str">
        <f t="shared" si="2"/>
        <v>Revolution 5</v>
      </c>
      <c r="E13" s="5">
        <v>300</v>
      </c>
      <c r="F13" s="1">
        <v>1</v>
      </c>
      <c r="G13" s="1" t="s">
        <v>34</v>
      </c>
      <c r="H13" s="1">
        <v>34</v>
      </c>
      <c r="I13" s="1" t="s">
        <v>11</v>
      </c>
      <c r="J13" s="4" t="str">
        <f t="shared" si="0"/>
        <v>Único</v>
      </c>
      <c r="K13" s="6">
        <f t="shared" si="1"/>
        <v>2.4324981756263683E-2</v>
      </c>
      <c r="L13" s="15">
        <f t="shared" si="3"/>
        <v>300</v>
      </c>
    </row>
    <row r="14" spans="1:12" s="4" customFormat="1" ht="15" customHeight="1" x14ac:dyDescent="0.25">
      <c r="A14" s="3">
        <v>45273</v>
      </c>
      <c r="B14" s="1" t="s">
        <v>8</v>
      </c>
      <c r="C14" s="1" t="s">
        <v>17</v>
      </c>
      <c r="D14" s="1" t="str">
        <f t="shared" si="2"/>
        <v>Air Zoom Pegasus</v>
      </c>
      <c r="E14" s="5">
        <v>600</v>
      </c>
      <c r="F14" s="1">
        <v>2</v>
      </c>
      <c r="G14" s="1" t="s">
        <v>35</v>
      </c>
      <c r="H14" s="1">
        <v>29</v>
      </c>
      <c r="I14" s="1" t="s">
        <v>15</v>
      </c>
      <c r="J14" s="4" t="str">
        <f t="shared" si="0"/>
        <v>Único</v>
      </c>
      <c r="K14" s="6">
        <f t="shared" si="1"/>
        <v>4.8649963512527365E-2</v>
      </c>
      <c r="L14" s="15">
        <f t="shared" si="3"/>
        <v>1200</v>
      </c>
    </row>
    <row r="15" spans="1:12" s="4" customFormat="1" ht="15" customHeight="1" x14ac:dyDescent="0.25">
      <c r="A15" s="3">
        <v>45274</v>
      </c>
      <c r="B15" s="1" t="s">
        <v>12</v>
      </c>
      <c r="C15" s="1" t="s">
        <v>19</v>
      </c>
      <c r="D15" s="1" t="str">
        <f t="shared" si="2"/>
        <v>Air Force 1</v>
      </c>
      <c r="E15" s="5">
        <v>550</v>
      </c>
      <c r="F15" s="1">
        <v>1</v>
      </c>
      <c r="G15" s="1" t="s">
        <v>36</v>
      </c>
      <c r="H15" s="1">
        <v>22</v>
      </c>
      <c r="I15" s="1" t="s">
        <v>11</v>
      </c>
      <c r="J15" s="4" t="str">
        <f t="shared" si="0"/>
        <v>Único</v>
      </c>
      <c r="K15" s="6">
        <f t="shared" si="1"/>
        <v>4.4592184206259121E-2</v>
      </c>
      <c r="L15" s="15">
        <f t="shared" si="3"/>
        <v>550</v>
      </c>
    </row>
    <row r="16" spans="1:12" s="4" customFormat="1" ht="15" customHeight="1" x14ac:dyDescent="0.25">
      <c r="A16" s="3">
        <v>45275</v>
      </c>
      <c r="B16" s="1" t="s">
        <v>16</v>
      </c>
      <c r="C16" s="1" t="s">
        <v>21</v>
      </c>
      <c r="D16" s="1" t="str">
        <f t="shared" si="2"/>
        <v>Air Max 270</v>
      </c>
      <c r="E16" s="5">
        <v>650</v>
      </c>
      <c r="F16" s="1">
        <v>1</v>
      </c>
      <c r="G16" s="1" t="s">
        <v>37</v>
      </c>
      <c r="H16" s="1">
        <v>45</v>
      </c>
      <c r="I16" s="1" t="s">
        <v>15</v>
      </c>
      <c r="J16" s="4" t="str">
        <f t="shared" si="0"/>
        <v>Único</v>
      </c>
      <c r="K16" s="6">
        <f t="shared" si="1"/>
        <v>5.2704127138571311E-2</v>
      </c>
      <c r="L16" s="15">
        <f t="shared" si="3"/>
        <v>650</v>
      </c>
    </row>
    <row r="17" spans="1:12" s="4" customFormat="1" ht="15" customHeight="1" x14ac:dyDescent="0.25">
      <c r="A17" s="3">
        <v>45276</v>
      </c>
      <c r="B17" s="1" t="s">
        <v>8</v>
      </c>
      <c r="C17" s="1" t="s">
        <v>23</v>
      </c>
      <c r="D17" s="1" t="str">
        <f t="shared" si="2"/>
        <v>Dunk Low</v>
      </c>
      <c r="E17" s="5">
        <v>580</v>
      </c>
      <c r="F17" s="1">
        <v>1</v>
      </c>
      <c r="G17" s="1" t="s">
        <v>38</v>
      </c>
      <c r="H17" s="1">
        <v>27</v>
      </c>
      <c r="I17" s="1" t="s">
        <v>11</v>
      </c>
      <c r="J17" s="4" t="str">
        <f t="shared" si="0"/>
        <v>Único</v>
      </c>
      <c r="K17" s="6">
        <f t="shared" si="1"/>
        <v>4.7028298062109786E-2</v>
      </c>
      <c r="L17" s="15">
        <f t="shared" si="3"/>
        <v>580</v>
      </c>
    </row>
    <row r="18" spans="1:12" s="4" customFormat="1" ht="15" customHeight="1" x14ac:dyDescent="0.25">
      <c r="A18" s="3">
        <v>45277</v>
      </c>
      <c r="B18" s="1" t="s">
        <v>12</v>
      </c>
      <c r="C18" s="1" t="s">
        <v>25</v>
      </c>
      <c r="D18" s="1" t="str">
        <f t="shared" si="2"/>
        <v>SB Chron 2</v>
      </c>
      <c r="E18" s="5">
        <v>360</v>
      </c>
      <c r="F18" s="1">
        <v>1</v>
      </c>
      <c r="G18" s="1" t="s">
        <v>39</v>
      </c>
      <c r="H18" s="1">
        <v>31</v>
      </c>
      <c r="I18" s="1" t="s">
        <v>15</v>
      </c>
      <c r="J18" s="4" t="str">
        <f t="shared" si="0"/>
        <v>Único</v>
      </c>
      <c r="K18" s="6">
        <f t="shared" si="1"/>
        <v>2.9187611480460517E-2</v>
      </c>
      <c r="L18" s="15">
        <f t="shared" si="3"/>
        <v>360</v>
      </c>
    </row>
    <row r="19" spans="1:12" s="4" customFormat="1" ht="15" customHeight="1" x14ac:dyDescent="0.25">
      <c r="A19" s="3">
        <v>45278</v>
      </c>
      <c r="B19" s="1" t="s">
        <v>16</v>
      </c>
      <c r="C19" s="1" t="s">
        <v>27</v>
      </c>
      <c r="D19" s="1" t="str">
        <f t="shared" si="2"/>
        <v>Air VaporMax</v>
      </c>
      <c r="E19" s="5">
        <v>900</v>
      </c>
      <c r="F19" s="1">
        <v>2</v>
      </c>
      <c r="G19" s="1" t="s">
        <v>40</v>
      </c>
      <c r="H19" s="1">
        <v>26</v>
      </c>
      <c r="I19" s="1" t="s">
        <v>11</v>
      </c>
      <c r="J19" s="4" t="str">
        <f t="shared" si="0"/>
        <v>Único</v>
      </c>
      <c r="K19" s="6">
        <f t="shared" si="1"/>
        <v>7.2974945268791044E-2</v>
      </c>
      <c r="L19" s="15">
        <f t="shared" si="3"/>
        <v>1800</v>
      </c>
    </row>
    <row r="20" spans="1:12" s="4" customFormat="1" ht="15" customHeight="1" x14ac:dyDescent="0.25">
      <c r="A20" s="3">
        <v>45279</v>
      </c>
      <c r="B20" s="1" t="s">
        <v>8</v>
      </c>
      <c r="C20" s="1" t="s">
        <v>29</v>
      </c>
      <c r="D20" s="1" t="str">
        <f t="shared" si="2"/>
        <v>Joyride</v>
      </c>
      <c r="E20" s="5">
        <v>780</v>
      </c>
      <c r="F20" s="1">
        <v>1</v>
      </c>
      <c r="G20" s="1" t="s">
        <v>41</v>
      </c>
      <c r="H20" s="1">
        <v>30</v>
      </c>
      <c r="I20" s="1" t="s">
        <v>15</v>
      </c>
      <c r="J20" s="4" t="str">
        <f t="shared" si="0"/>
        <v>Único</v>
      </c>
      <c r="K20" s="6">
        <f t="shared" si="1"/>
        <v>6.3244952566285581E-2</v>
      </c>
      <c r="L20" s="15">
        <f t="shared" si="3"/>
        <v>780</v>
      </c>
    </row>
    <row r="21" spans="1:12" s="4" customFormat="1" ht="15" customHeight="1" x14ac:dyDescent="0.25">
      <c r="A21" s="3">
        <v>45280</v>
      </c>
      <c r="B21" s="1" t="s">
        <v>12</v>
      </c>
      <c r="C21" s="1" t="s">
        <v>31</v>
      </c>
      <c r="D21" s="1" t="str">
        <f t="shared" si="2"/>
        <v>Metcon 6</v>
      </c>
      <c r="E21" s="5">
        <v>700</v>
      </c>
      <c r="F21" s="1">
        <v>1</v>
      </c>
      <c r="G21" s="1" t="s">
        <v>42</v>
      </c>
      <c r="H21" s="1">
        <v>35</v>
      </c>
      <c r="I21" s="1" t="s">
        <v>11</v>
      </c>
      <c r="J21" s="4" t="str">
        <f t="shared" si="0"/>
        <v>Único</v>
      </c>
      <c r="K21" s="6">
        <f t="shared" si="1"/>
        <v>5.6753688989784334E-2</v>
      </c>
      <c r="L21" s="15">
        <f t="shared" si="3"/>
        <v>700</v>
      </c>
    </row>
    <row r="22" spans="1:12" s="4" customFormat="1" ht="15" customHeight="1" x14ac:dyDescent="0.25">
      <c r="A22" s="3">
        <v>45281</v>
      </c>
      <c r="B22" s="1" t="s">
        <v>16</v>
      </c>
      <c r="C22" s="1" t="s">
        <v>9</v>
      </c>
      <c r="D22" s="1" t="str">
        <f t="shared" si="2"/>
        <v>Air Max 97</v>
      </c>
      <c r="E22" s="5">
        <v>749</v>
      </c>
      <c r="F22" s="1">
        <v>1</v>
      </c>
      <c r="G22" s="1" t="s">
        <v>43</v>
      </c>
      <c r="H22" s="1">
        <v>21</v>
      </c>
      <c r="I22" s="1" t="s">
        <v>15</v>
      </c>
      <c r="J22" s="4" t="str">
        <f t="shared" si="0"/>
        <v>Único</v>
      </c>
      <c r="K22" s="6">
        <f t="shared" si="1"/>
        <v>6.0731371118138325E-2</v>
      </c>
      <c r="L22" s="15">
        <f t="shared" si="3"/>
        <v>749</v>
      </c>
    </row>
    <row r="23" spans="1:12" s="4" customFormat="1" ht="15" customHeight="1" x14ac:dyDescent="0.25">
      <c r="A23" s="3">
        <v>45282</v>
      </c>
      <c r="B23" s="1" t="s">
        <v>8</v>
      </c>
      <c r="C23" s="1" t="s">
        <v>13</v>
      </c>
      <c r="D23" s="1" t="str">
        <f t="shared" si="2"/>
        <v>Revolution 5</v>
      </c>
      <c r="E23" s="5">
        <v>299</v>
      </c>
      <c r="F23" s="1">
        <v>2</v>
      </c>
      <c r="G23" s="1" t="s">
        <v>44</v>
      </c>
      <c r="H23" s="1">
        <v>37</v>
      </c>
      <c r="I23" s="1" t="s">
        <v>11</v>
      </c>
      <c r="J23" s="4" t="str">
        <f t="shared" si="0"/>
        <v>Único</v>
      </c>
      <c r="K23" s="6">
        <f t="shared" si="1"/>
        <v>2.4243898483742803E-2</v>
      </c>
      <c r="L23" s="15">
        <f t="shared" si="3"/>
        <v>598</v>
      </c>
    </row>
    <row r="24" spans="1:12" s="4" customFormat="1" ht="15" customHeight="1" x14ac:dyDescent="0.25">
      <c r="A24" s="3">
        <v>45283</v>
      </c>
      <c r="B24" s="1" t="s">
        <v>12</v>
      </c>
      <c r="C24" s="1" t="s">
        <v>17</v>
      </c>
      <c r="D24" s="1" t="str">
        <f t="shared" si="2"/>
        <v>Air Zoom Pegasus</v>
      </c>
      <c r="E24" s="5">
        <v>599</v>
      </c>
      <c r="F24" s="1">
        <v>1</v>
      </c>
      <c r="G24" s="1" t="s">
        <v>45</v>
      </c>
      <c r="H24" s="1">
        <v>28</v>
      </c>
      <c r="I24" s="1" t="s">
        <v>15</v>
      </c>
      <c r="J24" s="4" t="str">
        <f t="shared" si="0"/>
        <v>Único</v>
      </c>
      <c r="K24" s="6">
        <f t="shared" si="1"/>
        <v>4.8564942435544024E-2</v>
      </c>
      <c r="L24" s="15">
        <f t="shared" si="3"/>
        <v>599</v>
      </c>
    </row>
    <row r="25" spans="1:12" s="4" customFormat="1" ht="15" customHeight="1" x14ac:dyDescent="0.25">
      <c r="A25" s="3">
        <v>45284</v>
      </c>
      <c r="B25" s="1" t="s">
        <v>16</v>
      </c>
      <c r="C25" s="1" t="s">
        <v>19</v>
      </c>
      <c r="D25" s="1" t="str">
        <f t="shared" si="2"/>
        <v>Air Force 1</v>
      </c>
      <c r="E25" s="5">
        <v>549</v>
      </c>
      <c r="F25" s="1">
        <v>1</v>
      </c>
      <c r="G25" s="1" t="s">
        <v>46</v>
      </c>
      <c r="H25" s="1">
        <v>23</v>
      </c>
      <c r="I25" s="1" t="s">
        <v>11</v>
      </c>
      <c r="J25" s="4" t="str">
        <f t="shared" si="0"/>
        <v>Único</v>
      </c>
      <c r="K25" s="6">
        <f t="shared" si="1"/>
        <v>4.4514716613962536E-2</v>
      </c>
      <c r="L25" s="15">
        <f t="shared" si="3"/>
        <v>549</v>
      </c>
    </row>
    <row r="26" spans="1:12" s="4" customFormat="1" ht="15" customHeight="1" x14ac:dyDescent="0.25">
      <c r="A26" s="3">
        <v>45285</v>
      </c>
      <c r="B26" s="1" t="s">
        <v>8</v>
      </c>
      <c r="C26" s="1" t="s">
        <v>21</v>
      </c>
      <c r="D26" s="1" t="str">
        <f t="shared" si="2"/>
        <v>Air Max 270</v>
      </c>
      <c r="E26" s="5">
        <v>649</v>
      </c>
      <c r="F26" s="1">
        <v>1</v>
      </c>
      <c r="G26" s="1" t="s">
        <v>47</v>
      </c>
      <c r="H26" s="1">
        <v>19</v>
      </c>
      <c r="I26" s="1" t="s">
        <v>15</v>
      </c>
      <c r="J26" s="4" t="str">
        <f t="shared" si="0"/>
        <v>Único</v>
      </c>
      <c r="K26" s="6">
        <f t="shared" si="1"/>
        <v>5.2623043866050434E-2</v>
      </c>
      <c r="L26" s="15">
        <f t="shared" si="3"/>
        <v>649</v>
      </c>
    </row>
    <row r="27" spans="1:12" s="4" customFormat="1" ht="15" customHeight="1" x14ac:dyDescent="0.25">
      <c r="A27" s="3">
        <v>45286</v>
      </c>
      <c r="B27" s="1" t="s">
        <v>12</v>
      </c>
      <c r="C27" s="1" t="s">
        <v>23</v>
      </c>
      <c r="D27" s="1" t="str">
        <f t="shared" si="2"/>
        <v>Dunk Low</v>
      </c>
      <c r="E27" s="5">
        <v>579</v>
      </c>
      <c r="F27" s="1">
        <v>1</v>
      </c>
      <c r="G27" s="1" t="s">
        <v>48</v>
      </c>
      <c r="H27" s="1">
        <v>33</v>
      </c>
      <c r="I27" s="1" t="s">
        <v>11</v>
      </c>
      <c r="J27" s="4" t="str">
        <f t="shared" si="0"/>
        <v>Único</v>
      </c>
      <c r="K27" s="6">
        <f t="shared" si="1"/>
        <v>4.6943408464407331E-2</v>
      </c>
      <c r="L27" s="15">
        <f t="shared" si="3"/>
        <v>579</v>
      </c>
    </row>
    <row r="28" spans="1:12" s="4" customFormat="1" ht="15" customHeight="1" x14ac:dyDescent="0.25">
      <c r="A28" s="3">
        <v>45287</v>
      </c>
      <c r="B28" s="1" t="s">
        <v>16</v>
      </c>
      <c r="C28" s="1" t="s">
        <v>25</v>
      </c>
      <c r="D28" s="1" t="str">
        <f t="shared" si="2"/>
        <v>SB Chron 2</v>
      </c>
      <c r="E28" s="5">
        <v>359</v>
      </c>
      <c r="F28" s="1">
        <v>2</v>
      </c>
      <c r="G28" s="1" t="s">
        <v>49</v>
      </c>
      <c r="H28" s="1">
        <v>22</v>
      </c>
      <c r="I28" s="1" t="s">
        <v>15</v>
      </c>
      <c r="J28" s="4" t="str">
        <f t="shared" si="0"/>
        <v>Único</v>
      </c>
      <c r="K28" s="6">
        <f t="shared" si="1"/>
        <v>2.9108894834995541E-2</v>
      </c>
      <c r="L28" s="15">
        <f t="shared" si="3"/>
        <v>718</v>
      </c>
    </row>
    <row r="29" spans="1:12" s="4" customFormat="1" ht="15" customHeight="1" x14ac:dyDescent="0.25">
      <c r="A29" s="3">
        <v>45288</v>
      </c>
      <c r="B29" s="1" t="s">
        <v>8</v>
      </c>
      <c r="C29" s="1" t="s">
        <v>27</v>
      </c>
      <c r="D29" s="1" t="str">
        <f t="shared" si="2"/>
        <v>Air VaporMax</v>
      </c>
      <c r="E29" s="5">
        <v>899</v>
      </c>
      <c r="F29" s="1">
        <v>1</v>
      </c>
      <c r="G29" s="1" t="s">
        <v>22</v>
      </c>
      <c r="H29" s="1">
        <v>27</v>
      </c>
      <c r="I29" s="1" t="s">
        <v>11</v>
      </c>
      <c r="J29" s="4" t="str">
        <f t="shared" si="0"/>
        <v>Único</v>
      </c>
      <c r="K29" s="6">
        <f t="shared" si="1"/>
        <v>7.2893861996270168E-2</v>
      </c>
      <c r="L29" s="15">
        <f t="shared" si="3"/>
        <v>899</v>
      </c>
    </row>
    <row r="30" spans="1:12" s="4" customFormat="1" ht="15" customHeight="1" x14ac:dyDescent="0.25">
      <c r="A30" s="3">
        <v>45289</v>
      </c>
      <c r="B30" s="1" t="s">
        <v>12</v>
      </c>
      <c r="C30" s="1" t="s">
        <v>29</v>
      </c>
      <c r="D30" s="1" t="str">
        <f t="shared" si="2"/>
        <v>Joyride</v>
      </c>
      <c r="E30" s="5">
        <v>779</v>
      </c>
      <c r="F30" s="1">
        <v>1</v>
      </c>
      <c r="G30" s="1" t="s">
        <v>10</v>
      </c>
      <c r="H30" s="1">
        <v>36</v>
      </c>
      <c r="I30" s="1" t="s">
        <v>15</v>
      </c>
      <c r="J30" s="4" t="str">
        <f t="shared" si="0"/>
        <v>Único</v>
      </c>
      <c r="K30" s="6">
        <f t="shared" si="1"/>
        <v>6.3158748175774285E-2</v>
      </c>
      <c r="L30" s="15">
        <f t="shared" si="3"/>
        <v>779</v>
      </c>
    </row>
    <row r="31" spans="1:12" s="4" customFormat="1" ht="15" customHeight="1" x14ac:dyDescent="0.25">
      <c r="A31" s="3">
        <v>45290</v>
      </c>
      <c r="B31" s="1" t="s">
        <v>16</v>
      </c>
      <c r="C31" s="1" t="s">
        <v>31</v>
      </c>
      <c r="D31" s="1" t="str">
        <f t="shared" si="2"/>
        <v>Metcon 6</v>
      </c>
      <c r="E31" s="5">
        <v>699</v>
      </c>
      <c r="F31" s="1">
        <v>1</v>
      </c>
      <c r="G31" s="1" t="s">
        <v>24</v>
      </c>
      <c r="H31" s="1">
        <v>25</v>
      </c>
      <c r="I31" s="1" t="s">
        <v>11</v>
      </c>
      <c r="J31" s="4" t="str">
        <f t="shared" si="0"/>
        <v>Único</v>
      </c>
      <c r="K31" s="6">
        <f t="shared" si="1"/>
        <v>5.6677207492094379E-2</v>
      </c>
      <c r="L31" s="15">
        <f t="shared" si="3"/>
        <v>699</v>
      </c>
    </row>
    <row r="32" spans="1:12" s="4" customFormat="1" ht="15" customHeight="1" x14ac:dyDescent="0.25">
      <c r="A32" s="3">
        <v>45292</v>
      </c>
      <c r="B32" s="1" t="s">
        <v>8</v>
      </c>
      <c r="C32" s="1" t="s">
        <v>9</v>
      </c>
      <c r="D32" s="1" t="str">
        <f t="shared" si="2"/>
        <v>Air Max 97</v>
      </c>
      <c r="E32" s="5">
        <v>750</v>
      </c>
      <c r="F32" s="1">
        <v>1</v>
      </c>
      <c r="G32" s="1" t="s">
        <v>14</v>
      </c>
      <c r="H32" s="1">
        <v>29</v>
      </c>
      <c r="I32" s="1" t="s">
        <v>15</v>
      </c>
      <c r="J32" s="4" t="str">
        <f t="shared" si="0"/>
        <v>Único</v>
      </c>
      <c r="K32" s="6">
        <f t="shared" si="1"/>
        <v>6.0812454390659208E-2</v>
      </c>
      <c r="L32" s="15">
        <f t="shared" si="3"/>
        <v>750</v>
      </c>
    </row>
    <row r="33" spans="1:12" s="4" customFormat="1" ht="15" customHeight="1" x14ac:dyDescent="0.25">
      <c r="A33" s="3">
        <v>45293</v>
      </c>
      <c r="B33" s="1" t="s">
        <v>12</v>
      </c>
      <c r="C33" s="1" t="s">
        <v>13</v>
      </c>
      <c r="D33" s="1" t="str">
        <f t="shared" si="2"/>
        <v>Revolution 5</v>
      </c>
      <c r="E33" s="5">
        <v>300</v>
      </c>
      <c r="F33" s="1">
        <v>1</v>
      </c>
      <c r="G33" s="1" t="s">
        <v>20</v>
      </c>
      <c r="H33" s="1">
        <v>32</v>
      </c>
      <c r="I33" s="1" t="s">
        <v>11</v>
      </c>
      <c r="J33" s="4" t="str">
        <f t="shared" si="0"/>
        <v>Único</v>
      </c>
      <c r="K33" s="6">
        <f t="shared" si="1"/>
        <v>2.4323009567050431E-2</v>
      </c>
      <c r="L33" s="15">
        <f t="shared" si="3"/>
        <v>300</v>
      </c>
    </row>
    <row r="34" spans="1:12" s="4" customFormat="1" ht="15" customHeight="1" x14ac:dyDescent="0.25">
      <c r="A34" s="3">
        <v>45294</v>
      </c>
      <c r="B34" s="1" t="s">
        <v>16</v>
      </c>
      <c r="C34" s="1" t="s">
        <v>17</v>
      </c>
      <c r="D34" s="1" t="str">
        <f t="shared" si="2"/>
        <v>Air Zoom Pegasus</v>
      </c>
      <c r="E34" s="5">
        <v>600</v>
      </c>
      <c r="F34" s="1">
        <v>2</v>
      </c>
      <c r="G34" s="1" t="s">
        <v>18</v>
      </c>
      <c r="H34" s="1">
        <v>21</v>
      </c>
      <c r="I34" s="1" t="s">
        <v>15</v>
      </c>
      <c r="J34" s="4" t="str">
        <f t="shared" ref="J34:J65" si="4">IF(COUNTIFS(B$2:B$65, B34, C$2:C$65, C34, D$2:D$65, E34, E$2:E$65, F34, F$2:F$65, G34, G$2:G$65, H34, H$2:H$65, I34) &gt; 1, "Duplicado", "Único")</f>
        <v>Único</v>
      </c>
      <c r="K34" s="6">
        <f t="shared" ref="K34:K61" si="5">$E34/SUMIFS($E$2:$E$61, $B$2:$B$61, $B34)</f>
        <v>4.8649963512527365E-2</v>
      </c>
      <c r="L34" s="15">
        <f t="shared" si="3"/>
        <v>1200</v>
      </c>
    </row>
    <row r="35" spans="1:12" s="4" customFormat="1" ht="15" customHeight="1" x14ac:dyDescent="0.25">
      <c r="A35" s="3">
        <v>45295</v>
      </c>
      <c r="B35" s="1" t="s">
        <v>8</v>
      </c>
      <c r="C35" s="1" t="s">
        <v>19</v>
      </c>
      <c r="D35" s="1" t="str">
        <f t="shared" si="2"/>
        <v>Air Force 1</v>
      </c>
      <c r="E35" s="5">
        <v>550</v>
      </c>
      <c r="F35" s="1">
        <v>1</v>
      </c>
      <c r="G35" s="1" t="s">
        <v>26</v>
      </c>
      <c r="H35" s="1">
        <v>34</v>
      </c>
      <c r="I35" s="1" t="s">
        <v>11</v>
      </c>
      <c r="J35" s="4" t="str">
        <f t="shared" si="4"/>
        <v>Único</v>
      </c>
      <c r="K35" s="6">
        <f t="shared" si="5"/>
        <v>4.459579988648342E-2</v>
      </c>
      <c r="L35" s="15">
        <f t="shared" si="3"/>
        <v>550</v>
      </c>
    </row>
    <row r="36" spans="1:12" s="4" customFormat="1" ht="15" customHeight="1" x14ac:dyDescent="0.25">
      <c r="A36" s="3">
        <v>45296</v>
      </c>
      <c r="B36" s="1" t="s">
        <v>12</v>
      </c>
      <c r="C36" s="1" t="s">
        <v>21</v>
      </c>
      <c r="D36" s="1" t="str">
        <f t="shared" si="2"/>
        <v>Air Max 270</v>
      </c>
      <c r="E36" s="5">
        <v>650</v>
      </c>
      <c r="F36" s="1">
        <v>1</v>
      </c>
      <c r="G36" s="1" t="s">
        <v>30</v>
      </c>
      <c r="H36" s="1">
        <v>28</v>
      </c>
      <c r="I36" s="1" t="s">
        <v>15</v>
      </c>
      <c r="J36" s="4" t="str">
        <f t="shared" si="4"/>
        <v>Único</v>
      </c>
      <c r="K36" s="6">
        <f t="shared" si="5"/>
        <v>5.2699854061942594E-2</v>
      </c>
      <c r="L36" s="15">
        <f t="shared" si="3"/>
        <v>650</v>
      </c>
    </row>
    <row r="37" spans="1:12" s="4" customFormat="1" ht="15" customHeight="1" x14ac:dyDescent="0.25">
      <c r="A37" s="3">
        <v>45297</v>
      </c>
      <c r="B37" s="1" t="s">
        <v>16</v>
      </c>
      <c r="C37" s="1" t="s">
        <v>23</v>
      </c>
      <c r="D37" s="1" t="str">
        <f t="shared" si="2"/>
        <v>Dunk Low</v>
      </c>
      <c r="E37" s="5">
        <v>580</v>
      </c>
      <c r="F37" s="1">
        <v>1</v>
      </c>
      <c r="G37" s="1" t="s">
        <v>32</v>
      </c>
      <c r="H37" s="1">
        <v>30</v>
      </c>
      <c r="I37" s="1" t="s">
        <v>11</v>
      </c>
      <c r="J37" s="4" t="str">
        <f t="shared" si="4"/>
        <v>Único</v>
      </c>
      <c r="K37" s="6">
        <f t="shared" si="5"/>
        <v>4.7028298062109786E-2</v>
      </c>
      <c r="L37" s="15">
        <f t="shared" si="3"/>
        <v>580</v>
      </c>
    </row>
    <row r="38" spans="1:12" s="4" customFormat="1" ht="15" customHeight="1" x14ac:dyDescent="0.25">
      <c r="A38" s="3">
        <v>45298</v>
      </c>
      <c r="B38" s="1" t="s">
        <v>8</v>
      </c>
      <c r="C38" s="1" t="s">
        <v>25</v>
      </c>
      <c r="D38" s="1" t="str">
        <f t="shared" si="2"/>
        <v>SB Chron 2</v>
      </c>
      <c r="E38" s="5">
        <v>360</v>
      </c>
      <c r="F38" s="1">
        <v>1</v>
      </c>
      <c r="G38" s="1" t="s">
        <v>28</v>
      </c>
      <c r="H38" s="1">
        <v>24</v>
      </c>
      <c r="I38" s="1" t="s">
        <v>15</v>
      </c>
      <c r="J38" s="4" t="str">
        <f t="shared" si="4"/>
        <v>Único</v>
      </c>
      <c r="K38" s="6">
        <f t="shared" si="5"/>
        <v>2.9189978107516418E-2</v>
      </c>
      <c r="L38" s="15">
        <f t="shared" si="3"/>
        <v>360</v>
      </c>
    </row>
    <row r="39" spans="1:12" s="4" customFormat="1" ht="15" customHeight="1" x14ac:dyDescent="0.25">
      <c r="A39" s="3">
        <v>45299</v>
      </c>
      <c r="B39" s="1" t="s">
        <v>12</v>
      </c>
      <c r="C39" s="1" t="s">
        <v>27</v>
      </c>
      <c r="D39" s="1" t="str">
        <f t="shared" si="2"/>
        <v>Air VaporMax</v>
      </c>
      <c r="E39" s="5">
        <v>900</v>
      </c>
      <c r="F39" s="1">
        <v>2</v>
      </c>
      <c r="G39" s="1" t="s">
        <v>22</v>
      </c>
      <c r="H39" s="1">
        <v>23</v>
      </c>
      <c r="I39" s="1" t="s">
        <v>11</v>
      </c>
      <c r="J39" s="4" t="str">
        <f t="shared" si="4"/>
        <v>Único</v>
      </c>
      <c r="K39" s="6">
        <f t="shared" si="5"/>
        <v>7.2969028701151295E-2</v>
      </c>
      <c r="L39" s="15">
        <f t="shared" si="3"/>
        <v>1800</v>
      </c>
    </row>
    <row r="40" spans="1:12" s="4" customFormat="1" ht="15" customHeight="1" x14ac:dyDescent="0.25">
      <c r="A40" s="3">
        <v>45300</v>
      </c>
      <c r="B40" s="1" t="s">
        <v>16</v>
      </c>
      <c r="C40" s="1" t="s">
        <v>29</v>
      </c>
      <c r="D40" s="1" t="str">
        <f t="shared" si="2"/>
        <v>Joyride</v>
      </c>
      <c r="E40" s="5">
        <v>780</v>
      </c>
      <c r="F40" s="1">
        <v>1</v>
      </c>
      <c r="G40" s="1" t="s">
        <v>33</v>
      </c>
      <c r="H40" s="1">
        <v>27</v>
      </c>
      <c r="I40" s="1" t="s">
        <v>15</v>
      </c>
      <c r="J40" s="4" t="str">
        <f t="shared" si="4"/>
        <v>Único</v>
      </c>
      <c r="K40" s="6">
        <f t="shared" si="5"/>
        <v>6.3244952566285581E-2</v>
      </c>
      <c r="L40" s="15">
        <f t="shared" si="3"/>
        <v>780</v>
      </c>
    </row>
    <row r="41" spans="1:12" s="4" customFormat="1" ht="15" customHeight="1" x14ac:dyDescent="0.25">
      <c r="A41" s="3">
        <v>45301</v>
      </c>
      <c r="B41" s="1" t="s">
        <v>8</v>
      </c>
      <c r="C41" s="1" t="s">
        <v>31</v>
      </c>
      <c r="D41" s="1" t="str">
        <f t="shared" si="2"/>
        <v>Metcon 6</v>
      </c>
      <c r="E41" s="5">
        <v>700</v>
      </c>
      <c r="F41" s="1">
        <v>1</v>
      </c>
      <c r="G41" s="1" t="s">
        <v>36</v>
      </c>
      <c r="H41" s="1">
        <v>35</v>
      </c>
      <c r="I41" s="1" t="s">
        <v>11</v>
      </c>
      <c r="J41" s="4" t="str">
        <f t="shared" si="4"/>
        <v>Único</v>
      </c>
      <c r="K41" s="6">
        <f t="shared" si="5"/>
        <v>5.6758290764615263E-2</v>
      </c>
      <c r="L41" s="15">
        <f t="shared" si="3"/>
        <v>700</v>
      </c>
    </row>
    <row r="42" spans="1:12" s="4" customFormat="1" ht="15" customHeight="1" x14ac:dyDescent="0.25">
      <c r="A42" s="3">
        <v>45302</v>
      </c>
      <c r="B42" s="1" t="s">
        <v>12</v>
      </c>
      <c r="C42" s="1" t="s">
        <v>9</v>
      </c>
      <c r="D42" s="1" t="str">
        <f t="shared" si="2"/>
        <v>Air Max 97</v>
      </c>
      <c r="E42" s="5">
        <v>750</v>
      </c>
      <c r="F42" s="1">
        <v>1</v>
      </c>
      <c r="G42" s="1" t="s">
        <v>45</v>
      </c>
      <c r="H42" s="1">
        <v>22</v>
      </c>
      <c r="I42" s="1" t="s">
        <v>15</v>
      </c>
      <c r="J42" s="4" t="str">
        <f t="shared" si="4"/>
        <v>Único</v>
      </c>
      <c r="K42" s="6">
        <f t="shared" si="5"/>
        <v>6.0807523917626075E-2</v>
      </c>
      <c r="L42" s="15">
        <f t="shared" si="3"/>
        <v>750</v>
      </c>
    </row>
    <row r="43" spans="1:12" s="4" customFormat="1" ht="15" customHeight="1" x14ac:dyDescent="0.25">
      <c r="A43" s="3">
        <v>45303</v>
      </c>
      <c r="B43" s="1" t="s">
        <v>16</v>
      </c>
      <c r="C43" s="1" t="s">
        <v>13</v>
      </c>
      <c r="D43" s="1" t="str">
        <f t="shared" si="2"/>
        <v>Revolution 5</v>
      </c>
      <c r="E43" s="5">
        <v>300</v>
      </c>
      <c r="F43" s="1">
        <v>1</v>
      </c>
      <c r="G43" s="1" t="s">
        <v>41</v>
      </c>
      <c r="H43" s="1">
        <v>35</v>
      </c>
      <c r="I43" s="1" t="s">
        <v>11</v>
      </c>
      <c r="J43" s="4" t="str">
        <f t="shared" si="4"/>
        <v>Único</v>
      </c>
      <c r="K43" s="6">
        <f t="shared" si="5"/>
        <v>2.4324981756263683E-2</v>
      </c>
      <c r="L43" s="15">
        <f t="shared" si="3"/>
        <v>300</v>
      </c>
    </row>
    <row r="44" spans="1:12" s="4" customFormat="1" ht="15" customHeight="1" x14ac:dyDescent="0.25">
      <c r="A44" s="3">
        <v>45304</v>
      </c>
      <c r="B44" s="1" t="s">
        <v>8</v>
      </c>
      <c r="C44" s="1" t="s">
        <v>17</v>
      </c>
      <c r="D44" s="1" t="str">
        <f t="shared" si="2"/>
        <v>Air Zoom Pegasus</v>
      </c>
      <c r="E44" s="5">
        <v>600</v>
      </c>
      <c r="F44" s="1">
        <v>1</v>
      </c>
      <c r="G44" s="1" t="s">
        <v>22</v>
      </c>
      <c r="H44" s="1">
        <v>29</v>
      </c>
      <c r="I44" s="1" t="s">
        <v>15</v>
      </c>
      <c r="J44" s="4" t="str">
        <f t="shared" si="4"/>
        <v>Único</v>
      </c>
      <c r="K44" s="6">
        <f t="shared" si="5"/>
        <v>4.8649963512527365E-2</v>
      </c>
      <c r="L44" s="15">
        <f t="shared" si="3"/>
        <v>600</v>
      </c>
    </row>
    <row r="45" spans="1:12" s="4" customFormat="1" ht="15" customHeight="1" x14ac:dyDescent="0.25">
      <c r="A45" s="3">
        <v>45305</v>
      </c>
      <c r="B45" s="1" t="s">
        <v>12</v>
      </c>
      <c r="C45" s="1" t="s">
        <v>19</v>
      </c>
      <c r="D45" s="1" t="str">
        <f t="shared" si="2"/>
        <v>Air Force 1</v>
      </c>
      <c r="E45" s="5">
        <v>550</v>
      </c>
      <c r="F45" s="1">
        <v>1</v>
      </c>
      <c r="G45" s="1" t="s">
        <v>10</v>
      </c>
      <c r="H45" s="1">
        <v>24</v>
      </c>
      <c r="I45" s="1" t="s">
        <v>11</v>
      </c>
      <c r="J45" s="4" t="str">
        <f t="shared" si="4"/>
        <v>Único</v>
      </c>
      <c r="K45" s="6">
        <f t="shared" si="5"/>
        <v>4.4592184206259121E-2</v>
      </c>
      <c r="L45" s="15">
        <f t="shared" si="3"/>
        <v>550</v>
      </c>
    </row>
    <row r="46" spans="1:12" s="4" customFormat="1" ht="15" customHeight="1" x14ac:dyDescent="0.25">
      <c r="A46" s="3">
        <v>45306</v>
      </c>
      <c r="B46" s="1" t="s">
        <v>16</v>
      </c>
      <c r="C46" s="1" t="s">
        <v>21</v>
      </c>
      <c r="D46" s="1" t="str">
        <f t="shared" si="2"/>
        <v>Air Max 270</v>
      </c>
      <c r="E46" s="5">
        <v>650</v>
      </c>
      <c r="F46" s="1">
        <v>1</v>
      </c>
      <c r="G46" s="1" t="s">
        <v>14</v>
      </c>
      <c r="H46" s="1">
        <v>42</v>
      </c>
      <c r="I46" s="1" t="s">
        <v>15</v>
      </c>
      <c r="J46" s="4" t="str">
        <f t="shared" si="4"/>
        <v>Único</v>
      </c>
      <c r="K46" s="6">
        <f t="shared" si="5"/>
        <v>5.2704127138571311E-2</v>
      </c>
      <c r="L46" s="15">
        <f t="shared" si="3"/>
        <v>650</v>
      </c>
    </row>
    <row r="47" spans="1:12" s="4" customFormat="1" ht="15" customHeight="1" x14ac:dyDescent="0.25">
      <c r="A47" s="3">
        <v>45307</v>
      </c>
      <c r="B47" s="1" t="s">
        <v>8</v>
      </c>
      <c r="C47" s="1" t="s">
        <v>23</v>
      </c>
      <c r="D47" s="1" t="str">
        <f t="shared" si="2"/>
        <v>Dunk Low</v>
      </c>
      <c r="E47" s="5">
        <v>580</v>
      </c>
      <c r="F47" s="1">
        <v>1</v>
      </c>
      <c r="G47" s="1" t="s">
        <v>20</v>
      </c>
      <c r="H47" s="1">
        <v>27</v>
      </c>
      <c r="I47" s="1" t="s">
        <v>11</v>
      </c>
      <c r="J47" s="4" t="str">
        <f t="shared" si="4"/>
        <v>Único</v>
      </c>
      <c r="K47" s="6">
        <f t="shared" si="5"/>
        <v>4.7028298062109786E-2</v>
      </c>
      <c r="L47" s="15">
        <f t="shared" si="3"/>
        <v>580</v>
      </c>
    </row>
    <row r="48" spans="1:12" s="4" customFormat="1" ht="15" customHeight="1" x14ac:dyDescent="0.25">
      <c r="A48" s="3">
        <v>45308</v>
      </c>
      <c r="B48" s="1" t="s">
        <v>12</v>
      </c>
      <c r="C48" s="1" t="s">
        <v>25</v>
      </c>
      <c r="D48" s="1" t="str">
        <f t="shared" si="2"/>
        <v>SB Chron 2</v>
      </c>
      <c r="E48" s="5">
        <v>360</v>
      </c>
      <c r="F48" s="1">
        <v>1</v>
      </c>
      <c r="G48" s="1" t="s">
        <v>24</v>
      </c>
      <c r="H48" s="1">
        <v>30</v>
      </c>
      <c r="I48" s="1" t="s">
        <v>15</v>
      </c>
      <c r="J48" s="4" t="str">
        <f t="shared" si="4"/>
        <v>Único</v>
      </c>
      <c r="K48" s="6">
        <f t="shared" si="5"/>
        <v>2.9187611480460517E-2</v>
      </c>
      <c r="L48" s="15">
        <f t="shared" si="3"/>
        <v>360</v>
      </c>
    </row>
    <row r="49" spans="1:12" s="4" customFormat="1" ht="15" customHeight="1" x14ac:dyDescent="0.25">
      <c r="A49" s="3">
        <v>45309</v>
      </c>
      <c r="B49" s="1" t="s">
        <v>16</v>
      </c>
      <c r="C49" s="1" t="s">
        <v>27</v>
      </c>
      <c r="D49" s="1" t="str">
        <f t="shared" si="2"/>
        <v>Air VaporMax</v>
      </c>
      <c r="E49" s="5">
        <v>900</v>
      </c>
      <c r="F49" s="1">
        <v>1</v>
      </c>
      <c r="G49" s="1" t="s">
        <v>26</v>
      </c>
      <c r="H49" s="1">
        <v>23</v>
      </c>
      <c r="I49" s="1" t="s">
        <v>11</v>
      </c>
      <c r="J49" s="4" t="str">
        <f t="shared" si="4"/>
        <v>Único</v>
      </c>
      <c r="K49" s="6">
        <f t="shared" si="5"/>
        <v>7.2974945268791044E-2</v>
      </c>
      <c r="L49" s="15">
        <f t="shared" si="3"/>
        <v>900</v>
      </c>
    </row>
    <row r="50" spans="1:12" s="4" customFormat="1" ht="15" customHeight="1" x14ac:dyDescent="0.25">
      <c r="A50" s="3">
        <v>45310</v>
      </c>
      <c r="B50" s="1" t="s">
        <v>8</v>
      </c>
      <c r="C50" s="1" t="s">
        <v>29</v>
      </c>
      <c r="D50" s="1" t="str">
        <f t="shared" si="2"/>
        <v>Joyride</v>
      </c>
      <c r="E50" s="5">
        <v>780</v>
      </c>
      <c r="F50" s="1">
        <v>1</v>
      </c>
      <c r="G50" s="1" t="s">
        <v>32</v>
      </c>
      <c r="H50" s="1">
        <v>31</v>
      </c>
      <c r="I50" s="1" t="s">
        <v>15</v>
      </c>
      <c r="J50" s="4" t="str">
        <f t="shared" si="4"/>
        <v>Único</v>
      </c>
      <c r="K50" s="6">
        <f t="shared" si="5"/>
        <v>6.3244952566285581E-2</v>
      </c>
      <c r="L50" s="15">
        <f t="shared" si="3"/>
        <v>780</v>
      </c>
    </row>
    <row r="51" spans="1:12" s="4" customFormat="1" ht="15" customHeight="1" x14ac:dyDescent="0.25">
      <c r="A51" s="3">
        <v>45311</v>
      </c>
      <c r="B51" s="1" t="s">
        <v>12</v>
      </c>
      <c r="C51" s="1" t="s">
        <v>31</v>
      </c>
      <c r="D51" s="1" t="str">
        <f t="shared" si="2"/>
        <v>Metcon 6</v>
      </c>
      <c r="E51" s="5">
        <v>700</v>
      </c>
      <c r="F51" s="1">
        <v>1</v>
      </c>
      <c r="G51" s="1" t="s">
        <v>28</v>
      </c>
      <c r="H51" s="1">
        <v>28</v>
      </c>
      <c r="I51" s="1" t="s">
        <v>11</v>
      </c>
      <c r="J51" s="4" t="str">
        <f t="shared" si="4"/>
        <v>Único</v>
      </c>
      <c r="K51" s="6">
        <f t="shared" si="5"/>
        <v>5.6753688989784334E-2</v>
      </c>
      <c r="L51" s="15">
        <f t="shared" si="3"/>
        <v>700</v>
      </c>
    </row>
    <row r="52" spans="1:12" s="4" customFormat="1" ht="15" customHeight="1" x14ac:dyDescent="0.25">
      <c r="A52" s="3">
        <v>45312</v>
      </c>
      <c r="B52" s="1" t="s">
        <v>16</v>
      </c>
      <c r="C52" s="1" t="s">
        <v>9</v>
      </c>
      <c r="D52" s="1" t="str">
        <f t="shared" si="2"/>
        <v>Air Max 97</v>
      </c>
      <c r="E52" s="5">
        <v>750</v>
      </c>
      <c r="F52" s="1">
        <v>1</v>
      </c>
      <c r="G52" s="1" t="s">
        <v>43</v>
      </c>
      <c r="H52" s="1">
        <v>21</v>
      </c>
      <c r="I52" s="1" t="s">
        <v>15</v>
      </c>
      <c r="J52" s="4" t="str">
        <f t="shared" si="4"/>
        <v>Único</v>
      </c>
      <c r="K52" s="6">
        <f t="shared" si="5"/>
        <v>6.0812454390659208E-2</v>
      </c>
      <c r="L52" s="15">
        <f t="shared" si="3"/>
        <v>750</v>
      </c>
    </row>
    <row r="53" spans="1:12" s="4" customFormat="1" ht="15" customHeight="1" x14ac:dyDescent="0.25">
      <c r="A53" s="3">
        <v>45313</v>
      </c>
      <c r="B53" s="1" t="s">
        <v>8</v>
      </c>
      <c r="C53" s="1" t="s">
        <v>13</v>
      </c>
      <c r="D53" s="1" t="str">
        <f t="shared" si="2"/>
        <v>Revolution 5</v>
      </c>
      <c r="E53" s="5">
        <v>300</v>
      </c>
      <c r="F53" s="1">
        <v>1</v>
      </c>
      <c r="G53" s="1" t="s">
        <v>44</v>
      </c>
      <c r="H53" s="1">
        <v>33</v>
      </c>
      <c r="I53" s="1" t="s">
        <v>11</v>
      </c>
      <c r="J53" s="4" t="str">
        <f t="shared" si="4"/>
        <v>Único</v>
      </c>
      <c r="K53" s="6">
        <f t="shared" si="5"/>
        <v>2.4324981756263683E-2</v>
      </c>
      <c r="L53" s="15">
        <f t="shared" si="3"/>
        <v>300</v>
      </c>
    </row>
    <row r="54" spans="1:12" s="4" customFormat="1" ht="15" customHeight="1" x14ac:dyDescent="0.25">
      <c r="A54" s="3">
        <v>45314</v>
      </c>
      <c r="B54" s="1" t="s">
        <v>12</v>
      </c>
      <c r="C54" s="1" t="s">
        <v>17</v>
      </c>
      <c r="D54" s="1" t="str">
        <f t="shared" si="2"/>
        <v>Air Zoom Pegasus</v>
      </c>
      <c r="E54" s="5">
        <v>600</v>
      </c>
      <c r="F54" s="1">
        <v>1</v>
      </c>
      <c r="G54" s="1" t="s">
        <v>35</v>
      </c>
      <c r="H54" s="1">
        <v>26</v>
      </c>
      <c r="I54" s="1" t="s">
        <v>15</v>
      </c>
      <c r="J54" s="4" t="str">
        <f t="shared" si="4"/>
        <v>Único</v>
      </c>
      <c r="K54" s="6">
        <f t="shared" si="5"/>
        <v>4.8646019134100861E-2</v>
      </c>
      <c r="L54" s="15">
        <f t="shared" si="3"/>
        <v>600</v>
      </c>
    </row>
    <row r="55" spans="1:12" s="4" customFormat="1" ht="15" customHeight="1" x14ac:dyDescent="0.25">
      <c r="A55" s="3">
        <v>45315</v>
      </c>
      <c r="B55" s="1" t="s">
        <v>16</v>
      </c>
      <c r="C55" s="1" t="s">
        <v>19</v>
      </c>
      <c r="D55" s="1" t="str">
        <f t="shared" si="2"/>
        <v>Air Force 1</v>
      </c>
      <c r="E55" s="5">
        <v>550</v>
      </c>
      <c r="F55" s="1">
        <v>1</v>
      </c>
      <c r="G55" s="1" t="s">
        <v>34</v>
      </c>
      <c r="H55" s="1">
        <v>19</v>
      </c>
      <c r="I55" s="1" t="s">
        <v>11</v>
      </c>
      <c r="J55" s="4" t="str">
        <f t="shared" si="4"/>
        <v>Único</v>
      </c>
      <c r="K55" s="6">
        <f t="shared" si="5"/>
        <v>4.459579988648342E-2</v>
      </c>
      <c r="L55" s="15">
        <f t="shared" si="3"/>
        <v>550</v>
      </c>
    </row>
    <row r="56" spans="1:12" s="4" customFormat="1" ht="15" customHeight="1" x14ac:dyDescent="0.25">
      <c r="A56" s="3">
        <v>45316</v>
      </c>
      <c r="B56" s="1" t="s">
        <v>8</v>
      </c>
      <c r="C56" s="1" t="s">
        <v>21</v>
      </c>
      <c r="D56" s="1" t="str">
        <f t="shared" si="2"/>
        <v>Air Max 270</v>
      </c>
      <c r="E56" s="5">
        <v>650</v>
      </c>
      <c r="F56" s="1">
        <v>1</v>
      </c>
      <c r="G56" s="1" t="s">
        <v>30</v>
      </c>
      <c r="H56" s="1">
        <v>34</v>
      </c>
      <c r="I56" s="1" t="s">
        <v>15</v>
      </c>
      <c r="J56" s="4" t="str">
        <f t="shared" si="4"/>
        <v>Único</v>
      </c>
      <c r="K56" s="6">
        <f t="shared" si="5"/>
        <v>5.2704127138571311E-2</v>
      </c>
      <c r="L56" s="15">
        <f t="shared" si="3"/>
        <v>650</v>
      </c>
    </row>
    <row r="57" spans="1:12" s="4" customFormat="1" ht="15" customHeight="1" x14ac:dyDescent="0.25">
      <c r="A57" s="3">
        <v>45317</v>
      </c>
      <c r="B57" s="1" t="s">
        <v>12</v>
      </c>
      <c r="C57" s="1" t="s">
        <v>23</v>
      </c>
      <c r="D57" s="1" t="str">
        <f t="shared" si="2"/>
        <v>Dunk Low</v>
      </c>
      <c r="E57" s="5">
        <v>580</v>
      </c>
      <c r="F57" s="1">
        <v>1</v>
      </c>
      <c r="G57" s="1" t="s">
        <v>36</v>
      </c>
      <c r="H57" s="1">
        <v>37</v>
      </c>
      <c r="I57" s="1" t="s">
        <v>11</v>
      </c>
      <c r="J57" s="4" t="str">
        <f t="shared" si="4"/>
        <v>Único</v>
      </c>
      <c r="K57" s="6">
        <f t="shared" si="5"/>
        <v>4.7024485162964161E-2</v>
      </c>
      <c r="L57" s="15">
        <f t="shared" si="3"/>
        <v>580</v>
      </c>
    </row>
    <row r="58" spans="1:12" s="4" customFormat="1" ht="15" customHeight="1" x14ac:dyDescent="0.25">
      <c r="A58" s="3">
        <v>45318</v>
      </c>
      <c r="B58" s="1" t="s">
        <v>16</v>
      </c>
      <c r="C58" s="1" t="s">
        <v>25</v>
      </c>
      <c r="D58" s="1" t="str">
        <f t="shared" si="2"/>
        <v>SB Chron 2</v>
      </c>
      <c r="E58" s="5">
        <v>360</v>
      </c>
      <c r="F58" s="1">
        <v>1</v>
      </c>
      <c r="G58" s="1" t="s">
        <v>38</v>
      </c>
      <c r="H58" s="1">
        <v>29</v>
      </c>
      <c r="I58" s="1" t="s">
        <v>15</v>
      </c>
      <c r="J58" s="4" t="str">
        <f t="shared" si="4"/>
        <v>Único</v>
      </c>
      <c r="K58" s="6">
        <f t="shared" si="5"/>
        <v>2.9189978107516418E-2</v>
      </c>
      <c r="L58" s="15">
        <f t="shared" si="3"/>
        <v>360</v>
      </c>
    </row>
    <row r="59" spans="1:12" s="4" customFormat="1" ht="15" customHeight="1" x14ac:dyDescent="0.25">
      <c r="A59" s="3">
        <v>45319</v>
      </c>
      <c r="B59" s="1" t="s">
        <v>8</v>
      </c>
      <c r="C59" s="1" t="s">
        <v>27</v>
      </c>
      <c r="D59" s="1" t="str">
        <f t="shared" si="2"/>
        <v>Air VaporMax</v>
      </c>
      <c r="E59" s="5">
        <v>900</v>
      </c>
      <c r="F59" s="1">
        <v>1</v>
      </c>
      <c r="G59" s="1" t="s">
        <v>18</v>
      </c>
      <c r="H59" s="1">
        <v>25</v>
      </c>
      <c r="I59" s="1" t="s">
        <v>11</v>
      </c>
      <c r="J59" s="4" t="str">
        <f t="shared" si="4"/>
        <v>Único</v>
      </c>
      <c r="K59" s="6">
        <f t="shared" si="5"/>
        <v>7.2974945268791044E-2</v>
      </c>
      <c r="L59" s="15">
        <f t="shared" si="3"/>
        <v>900</v>
      </c>
    </row>
    <row r="60" spans="1:12" s="4" customFormat="1" ht="15" customHeight="1" x14ac:dyDescent="0.25">
      <c r="A60" s="3">
        <v>45320</v>
      </c>
      <c r="B60" s="1" t="s">
        <v>12</v>
      </c>
      <c r="C60" s="1" t="s">
        <v>29</v>
      </c>
      <c r="D60" s="1" t="str">
        <f t="shared" si="2"/>
        <v>Joyride</v>
      </c>
      <c r="E60" s="5">
        <v>780</v>
      </c>
      <c r="F60" s="1">
        <v>1</v>
      </c>
      <c r="G60" s="1" t="s">
        <v>33</v>
      </c>
      <c r="H60" s="1">
        <v>32</v>
      </c>
      <c r="I60" s="1" t="s">
        <v>15</v>
      </c>
      <c r="J60" s="4" t="str">
        <f t="shared" si="4"/>
        <v>Único</v>
      </c>
      <c r="K60" s="6">
        <f t="shared" si="5"/>
        <v>6.3239824874331121E-2</v>
      </c>
      <c r="L60" s="15">
        <f t="shared" si="3"/>
        <v>780</v>
      </c>
    </row>
    <row r="61" spans="1:12" s="4" customFormat="1" ht="15" customHeight="1" x14ac:dyDescent="0.25">
      <c r="A61" s="3">
        <v>45321</v>
      </c>
      <c r="B61" s="1" t="s">
        <v>16</v>
      </c>
      <c r="C61" s="1" t="s">
        <v>31</v>
      </c>
      <c r="D61" s="1" t="str">
        <f t="shared" si="2"/>
        <v>Metcon 6</v>
      </c>
      <c r="E61" s="5">
        <v>700</v>
      </c>
      <c r="F61" s="1">
        <v>1</v>
      </c>
      <c r="G61" s="1" t="s">
        <v>46</v>
      </c>
      <c r="H61" s="1">
        <v>24</v>
      </c>
      <c r="I61" s="1" t="s">
        <v>11</v>
      </c>
      <c r="J61" s="4" t="str">
        <f t="shared" si="4"/>
        <v>Único</v>
      </c>
      <c r="K61" s="6">
        <f t="shared" si="5"/>
        <v>5.6758290764615263E-2</v>
      </c>
      <c r="L61" s="15">
        <f t="shared" si="3"/>
        <v>700</v>
      </c>
    </row>
    <row r="62" spans="1:12" s="4" customFormat="1" ht="15" customHeight="1" x14ac:dyDescent="0.25">
      <c r="A62"/>
      <c r="B62"/>
      <c r="C62"/>
      <c r="D62"/>
      <c r="E62"/>
      <c r="F62"/>
      <c r="G62"/>
      <c r="H62"/>
      <c r="I62"/>
    </row>
    <row r="63" spans="1:12" s="4" customFormat="1" ht="15" customHeight="1" x14ac:dyDescent="0.25">
      <c r="A63"/>
      <c r="B63"/>
      <c r="C63"/>
      <c r="D63"/>
      <c r="E63"/>
      <c r="F63"/>
      <c r="G63"/>
      <c r="H63"/>
      <c r="I63"/>
    </row>
    <row r="64" spans="1:12" s="4" customFormat="1" ht="15" customHeight="1" x14ac:dyDescent="0.25">
      <c r="A64"/>
      <c r="B64"/>
      <c r="C64"/>
      <c r="D64"/>
      <c r="E64"/>
      <c r="F64"/>
      <c r="G64"/>
      <c r="H64"/>
      <c r="I64"/>
    </row>
    <row r="65" spans="1:9" s="4" customFormat="1" ht="15" customHeight="1" x14ac:dyDescent="0.25">
      <c r="A65"/>
      <c r="B65"/>
      <c r="C65"/>
      <c r="D65"/>
      <c r="E65"/>
      <c r="F65"/>
      <c r="G65"/>
      <c r="H65"/>
      <c r="I65"/>
    </row>
  </sheetData>
  <autoFilter ref="A1:K61" xr:uid="{3CEB93A4-CA7B-4353-A7D5-0379CD6DBAC3}"/>
  <conditionalFormatting sqref="C2:C61">
    <cfRule type="cellIs" dxfId="0" priority="3" operator="equal">
      <formula>"Nike Air Max 97"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77DC-72D3-480C-9FF9-EABEC2CDD084}">
  <dimension ref="C4:E7"/>
  <sheetViews>
    <sheetView showGridLines="0" workbookViewId="0">
      <selection activeCell="E7" sqref="E7"/>
    </sheetView>
  </sheetViews>
  <sheetFormatPr defaultRowHeight="15" x14ac:dyDescent="0.25"/>
  <cols>
    <col min="3" max="3" width="27.7109375" bestFit="1" customWidth="1"/>
    <col min="4" max="4" width="8.5703125" bestFit="1" customWidth="1"/>
    <col min="5" max="5" width="27.85546875" bestFit="1" customWidth="1"/>
  </cols>
  <sheetData>
    <row r="4" spans="3:5" x14ac:dyDescent="0.25">
      <c r="C4" s="16" t="s">
        <v>5</v>
      </c>
      <c r="D4" t="s">
        <v>28</v>
      </c>
    </row>
    <row r="6" spans="3:5" x14ac:dyDescent="0.25">
      <c r="C6" t="s">
        <v>61</v>
      </c>
    </row>
    <row r="7" spans="3:5" x14ac:dyDescent="0.25">
      <c r="C7">
        <v>1959</v>
      </c>
      <c r="E7">
        <f>GETPIVOTDATA("Preço de Venda (R$)",$C$6)</f>
        <v>1959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89EE-ADC2-495B-9BF1-7A5AD97E8F33}">
  <dimension ref="A1:DB136"/>
  <sheetViews>
    <sheetView showGridLines="0" tabSelected="1" workbookViewId="0">
      <selection activeCell="H14" sqref="H14"/>
    </sheetView>
  </sheetViews>
  <sheetFormatPr defaultRowHeight="15" x14ac:dyDescent="0.25"/>
  <cols>
    <col min="3" max="3" width="4.140625" customWidth="1"/>
    <col min="4" max="4" width="5.7109375" style="11" customWidth="1"/>
  </cols>
  <sheetData>
    <row r="1" spans="1:106" x14ac:dyDescent="0.25">
      <c r="A1" s="12"/>
      <c r="B1" s="12"/>
      <c r="C1" s="12"/>
    </row>
    <row r="2" spans="1:106" ht="24.75" thickBot="1" x14ac:dyDescent="0.5">
      <c r="A2" s="12"/>
      <c r="B2" s="12"/>
      <c r="C2" s="12"/>
      <c r="E2" s="17" t="s">
        <v>65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/>
      <c r="T2" s="14"/>
      <c r="U2" s="14"/>
    </row>
    <row r="3" spans="1:106" ht="15.75" thickTop="1" x14ac:dyDescent="0.25">
      <c r="A3" s="12"/>
      <c r="B3" s="12"/>
      <c r="C3" s="12"/>
    </row>
    <row r="4" spans="1:106" x14ac:dyDescent="0.25">
      <c r="A4" s="12"/>
      <c r="B4" s="12"/>
      <c r="C4" s="12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</row>
    <row r="5" spans="1:106" x14ac:dyDescent="0.25">
      <c r="A5" s="12"/>
      <c r="B5" s="12"/>
      <c r="C5" s="1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x14ac:dyDescent="0.25">
      <c r="A6" s="12"/>
      <c r="B6" s="12"/>
      <c r="C6" s="12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</row>
    <row r="7" spans="1:106" x14ac:dyDescent="0.25">
      <c r="A7" s="12"/>
      <c r="B7" s="12"/>
      <c r="C7" s="12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</row>
    <row r="8" spans="1:106" x14ac:dyDescent="0.25">
      <c r="A8" s="12" t="s">
        <v>64</v>
      </c>
      <c r="B8" s="12"/>
      <c r="C8" s="12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</row>
    <row r="9" spans="1:106" x14ac:dyDescent="0.25">
      <c r="A9" s="12"/>
      <c r="B9" s="12"/>
      <c r="C9" s="12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</row>
    <row r="10" spans="1:106" x14ac:dyDescent="0.25">
      <c r="A10" s="12"/>
      <c r="B10" s="12"/>
      <c r="C10" s="12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</row>
    <row r="11" spans="1:106" x14ac:dyDescent="0.25">
      <c r="A11" s="12"/>
      <c r="B11" s="12"/>
      <c r="C11" s="12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</row>
    <row r="12" spans="1:106" x14ac:dyDescent="0.25">
      <c r="A12" s="12"/>
      <c r="B12" s="12"/>
      <c r="C12" s="12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</row>
    <row r="13" spans="1:106" x14ac:dyDescent="0.25">
      <c r="A13" s="12"/>
      <c r="B13" s="12"/>
      <c r="C13" s="12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</row>
    <row r="14" spans="1:106" x14ac:dyDescent="0.25">
      <c r="A14" s="12"/>
      <c r="B14" s="12"/>
      <c r="C14" s="12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</row>
    <row r="15" spans="1:106" x14ac:dyDescent="0.25">
      <c r="A15" s="12"/>
      <c r="B15" s="12"/>
      <c r="C15" s="12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</row>
    <row r="16" spans="1:106" x14ac:dyDescent="0.25">
      <c r="A16" s="12"/>
      <c r="B16" s="12"/>
      <c r="C16" s="12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</row>
    <row r="17" spans="1:106" x14ac:dyDescent="0.25">
      <c r="A17" s="12"/>
      <c r="B17" s="12"/>
      <c r="C17" s="12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</row>
    <row r="18" spans="1:106" x14ac:dyDescent="0.25">
      <c r="A18" s="12"/>
      <c r="B18" s="12"/>
      <c r="C18" s="12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</row>
    <row r="19" spans="1:106" x14ac:dyDescent="0.25">
      <c r="A19" s="12"/>
      <c r="B19" s="12"/>
      <c r="C19" s="12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</row>
    <row r="20" spans="1:106" x14ac:dyDescent="0.25">
      <c r="A20" s="12"/>
      <c r="B20" s="12"/>
      <c r="C20" s="12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</row>
    <row r="21" spans="1:106" x14ac:dyDescent="0.25">
      <c r="A21" s="12"/>
      <c r="B21" s="12"/>
      <c r="C21" s="1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</row>
    <row r="22" spans="1:106" x14ac:dyDescent="0.25">
      <c r="A22" s="12"/>
      <c r="B22" s="12"/>
      <c r="C22" s="1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</row>
    <row r="23" spans="1:106" x14ac:dyDescent="0.25">
      <c r="A23" s="12"/>
      <c r="B23" s="12"/>
      <c r="C23" s="12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</row>
    <row r="24" spans="1:106" x14ac:dyDescent="0.25">
      <c r="A24" s="12"/>
      <c r="B24" s="12"/>
      <c r="C24" s="12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</row>
    <row r="25" spans="1:106" x14ac:dyDescent="0.25">
      <c r="A25" s="12"/>
      <c r="B25" s="12"/>
      <c r="C25" s="12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</row>
    <row r="26" spans="1:106" x14ac:dyDescent="0.25">
      <c r="A26" s="12"/>
      <c r="B26" s="12"/>
      <c r="C26" s="12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</row>
    <row r="27" spans="1:106" x14ac:dyDescent="0.25">
      <c r="A27" s="12"/>
      <c r="B27" s="12"/>
      <c r="C27" s="12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</row>
    <row r="28" spans="1:106" x14ac:dyDescent="0.25">
      <c r="A28" s="12"/>
      <c r="B28" s="12"/>
      <c r="C28" s="12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</row>
    <row r="29" spans="1:106" x14ac:dyDescent="0.25">
      <c r="A29" s="12"/>
      <c r="B29" s="12"/>
      <c r="C29" s="12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</row>
    <row r="30" spans="1:106" x14ac:dyDescent="0.25">
      <c r="A30" s="12"/>
      <c r="B30" s="12"/>
      <c r="C30" s="12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</row>
    <row r="31" spans="1:106" x14ac:dyDescent="0.25">
      <c r="A31" s="12"/>
      <c r="B31" s="12"/>
      <c r="C31" s="1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</row>
    <row r="32" spans="1:106" x14ac:dyDescent="0.25">
      <c r="A32" s="12"/>
      <c r="B32" s="12"/>
      <c r="C32" s="12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</row>
    <row r="33" spans="1:106" x14ac:dyDescent="0.25">
      <c r="A33" s="12"/>
      <c r="B33" s="12"/>
      <c r="C33" s="1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</row>
    <row r="34" spans="1:106" x14ac:dyDescent="0.25">
      <c r="A34" s="12"/>
      <c r="B34" s="12"/>
      <c r="C34" s="12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</row>
    <row r="35" spans="1:106" x14ac:dyDescent="0.25">
      <c r="A35" s="12"/>
      <c r="B35" s="12"/>
      <c r="C35" s="1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</row>
    <row r="36" spans="1:106" x14ac:dyDescent="0.25">
      <c r="A36" s="12"/>
      <c r="B36" s="12"/>
      <c r="C36" s="12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</row>
    <row r="37" spans="1:106" x14ac:dyDescent="0.25">
      <c r="A37" s="12"/>
      <c r="B37" s="12"/>
      <c r="C37" s="12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</row>
    <row r="38" spans="1:106" x14ac:dyDescent="0.25">
      <c r="A38" s="12"/>
      <c r="B38" s="12"/>
      <c r="C38" s="12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</row>
    <row r="39" spans="1:106" x14ac:dyDescent="0.25">
      <c r="A39" s="12"/>
      <c r="B39" s="12"/>
      <c r="C39" s="1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</row>
    <row r="40" spans="1:106" x14ac:dyDescent="0.25">
      <c r="A40" s="12"/>
      <c r="B40" s="12"/>
      <c r="C40" s="12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</row>
    <row r="41" spans="1:106" x14ac:dyDescent="0.25">
      <c r="A41" s="12"/>
      <c r="B41" s="12"/>
      <c r="C41" s="1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</row>
    <row r="42" spans="1:106" x14ac:dyDescent="0.25">
      <c r="A42" s="12"/>
      <c r="B42" s="12"/>
      <c r="C42" s="12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</row>
    <row r="43" spans="1:106" x14ac:dyDescent="0.25">
      <c r="A43" s="12"/>
      <c r="B43" s="12"/>
      <c r="C43" s="1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</row>
    <row r="44" spans="1:106" x14ac:dyDescent="0.25">
      <c r="A44" s="12"/>
      <c r="B44" s="12"/>
      <c r="C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</row>
    <row r="45" spans="1:106" x14ac:dyDescent="0.25">
      <c r="A45" s="12"/>
      <c r="B45" s="12"/>
      <c r="C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</row>
    <row r="46" spans="1:106" x14ac:dyDescent="0.25">
      <c r="A46" s="12"/>
      <c r="B46" s="12"/>
      <c r="C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</row>
    <row r="47" spans="1:106" x14ac:dyDescent="0.25">
      <c r="A47" s="12"/>
      <c r="B47" s="12"/>
      <c r="C47" s="1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</row>
    <row r="48" spans="1:106" x14ac:dyDescent="0.25">
      <c r="A48" s="12"/>
      <c r="B48" s="12"/>
      <c r="C48" s="12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</row>
    <row r="49" spans="1:106" x14ac:dyDescent="0.25">
      <c r="A49" s="12"/>
      <c r="B49" s="12"/>
      <c r="C49" s="1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</row>
    <row r="50" spans="1:106" x14ac:dyDescent="0.25">
      <c r="A50" s="12"/>
      <c r="B50" s="12"/>
      <c r="C50" s="12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</row>
    <row r="51" spans="1:106" x14ac:dyDescent="0.25">
      <c r="A51" s="12"/>
      <c r="B51" s="12"/>
      <c r="C51" s="1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</row>
    <row r="52" spans="1:106" x14ac:dyDescent="0.25">
      <c r="A52" s="12"/>
      <c r="B52" s="12"/>
      <c r="C52" s="12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</row>
    <row r="53" spans="1:106" x14ac:dyDescent="0.25">
      <c r="A53" s="12"/>
      <c r="B53" s="12"/>
      <c r="C53" s="12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</row>
    <row r="54" spans="1:106" x14ac:dyDescent="0.25">
      <c r="A54" s="12"/>
      <c r="B54" s="12"/>
      <c r="C54" s="12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</row>
    <row r="55" spans="1:106" x14ac:dyDescent="0.25">
      <c r="A55" s="12"/>
      <c r="B55" s="12"/>
      <c r="C55" s="12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</row>
    <row r="56" spans="1:106" x14ac:dyDescent="0.25">
      <c r="A56" s="12"/>
      <c r="B56" s="12"/>
      <c r="C56" s="12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</row>
    <row r="57" spans="1:106" x14ac:dyDescent="0.25">
      <c r="A57" s="12"/>
      <c r="B57" s="12"/>
      <c r="C57" s="12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</row>
    <row r="58" spans="1:106" x14ac:dyDescent="0.25">
      <c r="A58" s="12"/>
      <c r="B58" s="12"/>
      <c r="C58" s="12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</row>
    <row r="59" spans="1:106" x14ac:dyDescent="0.25">
      <c r="A59" s="12"/>
      <c r="B59" s="12"/>
      <c r="C59" s="1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</row>
    <row r="60" spans="1:106" x14ac:dyDescent="0.25">
      <c r="A60" s="12"/>
      <c r="B60" s="12"/>
      <c r="C60" s="12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</row>
    <row r="61" spans="1:106" x14ac:dyDescent="0.25">
      <c r="A61" s="12"/>
      <c r="B61" s="12"/>
      <c r="C61" s="1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</row>
    <row r="62" spans="1:106" x14ac:dyDescent="0.25">
      <c r="A62" s="12"/>
      <c r="B62" s="12"/>
      <c r="C62" s="1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</row>
    <row r="63" spans="1:106" x14ac:dyDescent="0.25">
      <c r="A63" s="12"/>
      <c r="B63" s="12"/>
      <c r="C63" s="1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</row>
    <row r="64" spans="1:106" x14ac:dyDescent="0.25">
      <c r="A64" s="12"/>
      <c r="B64" s="12"/>
      <c r="C64" s="1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</row>
    <row r="65" spans="1:106" x14ac:dyDescent="0.25">
      <c r="A65" s="12"/>
      <c r="B65" s="12"/>
      <c r="C65" s="1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</row>
    <row r="66" spans="1:106" x14ac:dyDescent="0.25">
      <c r="A66" s="12"/>
      <c r="B66" s="12"/>
      <c r="C66" s="1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</row>
    <row r="67" spans="1:106" x14ac:dyDescent="0.25">
      <c r="A67" s="12"/>
      <c r="B67" s="12"/>
      <c r="C67" s="1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</row>
    <row r="68" spans="1:106" x14ac:dyDescent="0.25">
      <c r="A68" s="12"/>
      <c r="B68" s="12"/>
      <c r="C68" s="1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</row>
    <row r="69" spans="1:106" x14ac:dyDescent="0.25">
      <c r="A69" s="12"/>
      <c r="B69" s="12"/>
      <c r="C69" s="1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</row>
    <row r="70" spans="1:106" x14ac:dyDescent="0.25">
      <c r="A70" s="12"/>
      <c r="B70" s="12"/>
      <c r="C70" s="1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</row>
    <row r="71" spans="1:106" x14ac:dyDescent="0.25">
      <c r="A71" s="12"/>
      <c r="B71" s="12"/>
      <c r="C71" s="12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</row>
    <row r="72" spans="1:106" x14ac:dyDescent="0.25">
      <c r="A72" s="12"/>
      <c r="B72" s="12"/>
      <c r="C72" s="12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</row>
    <row r="73" spans="1:106" x14ac:dyDescent="0.25">
      <c r="A73" s="12"/>
      <c r="B73" s="12"/>
      <c r="C73" s="12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</row>
    <row r="74" spans="1:106" x14ac:dyDescent="0.25">
      <c r="A74" s="12"/>
      <c r="B74" s="12"/>
      <c r="C74" s="12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</row>
    <row r="75" spans="1:106" x14ac:dyDescent="0.25">
      <c r="A75" s="12"/>
      <c r="B75" s="12"/>
      <c r="C75" s="12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</row>
    <row r="76" spans="1:106" x14ac:dyDescent="0.25">
      <c r="A76" s="12"/>
      <c r="B76" s="12"/>
      <c r="C76" s="12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</row>
    <row r="77" spans="1:106" x14ac:dyDescent="0.25">
      <c r="A77" s="12"/>
      <c r="B77" s="12"/>
      <c r="C77" s="12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</row>
    <row r="78" spans="1:106" x14ac:dyDescent="0.25">
      <c r="A78" s="12"/>
      <c r="B78" s="12"/>
      <c r="C78" s="12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</row>
    <row r="79" spans="1:106" x14ac:dyDescent="0.25">
      <c r="A79" s="12"/>
      <c r="B79" s="12"/>
      <c r="C79" s="12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</row>
    <row r="80" spans="1:106" x14ac:dyDescent="0.25">
      <c r="A80" s="12"/>
      <c r="B80" s="12"/>
      <c r="C80" s="12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</row>
    <row r="81" spans="1:106" x14ac:dyDescent="0.25">
      <c r="A81" s="12"/>
      <c r="B81" s="12"/>
      <c r="C81" s="12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</row>
    <row r="82" spans="1:106" x14ac:dyDescent="0.25">
      <c r="A82" s="12"/>
      <c r="B82" s="12"/>
      <c r="C82" s="12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</row>
    <row r="83" spans="1:106" x14ac:dyDescent="0.25">
      <c r="A83" s="12"/>
      <c r="B83" s="12"/>
      <c r="C83" s="12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</row>
    <row r="84" spans="1:106" x14ac:dyDescent="0.25">
      <c r="A84" s="12"/>
      <c r="B84" s="12"/>
      <c r="C84" s="12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</row>
    <row r="85" spans="1:106" x14ac:dyDescent="0.25">
      <c r="A85" s="12"/>
      <c r="B85" s="12"/>
      <c r="C85" s="12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</row>
    <row r="86" spans="1:106" x14ac:dyDescent="0.25">
      <c r="A86" s="12"/>
      <c r="B86" s="12"/>
      <c r="C86" s="12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</row>
    <row r="87" spans="1:106" x14ac:dyDescent="0.25">
      <c r="A87" s="12"/>
      <c r="B87" s="12"/>
      <c r="C87" s="12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</row>
    <row r="88" spans="1:106" x14ac:dyDescent="0.25">
      <c r="A88" s="12"/>
      <c r="B88" s="12"/>
      <c r="C88" s="12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</row>
    <row r="89" spans="1:106" x14ac:dyDescent="0.25">
      <c r="A89" s="12"/>
      <c r="B89" s="12"/>
      <c r="C89" s="12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</row>
    <row r="90" spans="1:106" x14ac:dyDescent="0.25">
      <c r="A90" s="12"/>
      <c r="B90" s="12"/>
      <c r="C90" s="12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</row>
    <row r="91" spans="1:106" x14ac:dyDescent="0.25">
      <c r="A91" s="12"/>
      <c r="B91" s="12"/>
      <c r="C91" s="12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</row>
    <row r="92" spans="1:106" x14ac:dyDescent="0.25">
      <c r="A92" s="12"/>
      <c r="B92" s="12"/>
      <c r="C92" s="12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</row>
    <row r="93" spans="1:106" x14ac:dyDescent="0.25">
      <c r="A93" s="12"/>
      <c r="B93" s="12"/>
      <c r="C93" s="12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</row>
    <row r="94" spans="1:106" x14ac:dyDescent="0.25">
      <c r="A94" s="12"/>
      <c r="B94" s="12"/>
      <c r="C94" s="12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</row>
    <row r="95" spans="1:106" x14ac:dyDescent="0.25">
      <c r="A95" s="12"/>
      <c r="B95" s="12"/>
      <c r="C95" s="12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</row>
    <row r="96" spans="1:106" x14ac:dyDescent="0.25">
      <c r="A96" s="12"/>
      <c r="B96" s="12"/>
      <c r="C96" s="12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</row>
    <row r="97" spans="1:106" x14ac:dyDescent="0.25">
      <c r="A97" s="12"/>
      <c r="B97" s="12"/>
      <c r="C97" s="12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</row>
    <row r="98" spans="1:106" x14ac:dyDescent="0.25">
      <c r="A98" s="12"/>
      <c r="B98" s="12"/>
      <c r="C98" s="12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</row>
    <row r="99" spans="1:106" x14ac:dyDescent="0.25">
      <c r="A99" s="12"/>
      <c r="B99" s="12"/>
      <c r="C99" s="12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</row>
    <row r="100" spans="1:106" x14ac:dyDescent="0.25">
      <c r="A100" s="12"/>
      <c r="B100" s="12"/>
      <c r="C100" s="12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</row>
    <row r="101" spans="1:106" x14ac:dyDescent="0.25">
      <c r="A101" s="12"/>
      <c r="B101" s="12"/>
      <c r="C101" s="12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</row>
    <row r="102" spans="1:106" x14ac:dyDescent="0.25">
      <c r="A102" s="12"/>
      <c r="B102" s="12"/>
      <c r="C102" s="12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</row>
    <row r="103" spans="1:106" x14ac:dyDescent="0.25">
      <c r="A103" s="12"/>
      <c r="B103" s="12"/>
      <c r="C103" s="12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</row>
    <row r="104" spans="1:106" x14ac:dyDescent="0.25">
      <c r="A104" s="12"/>
      <c r="B104" s="12"/>
      <c r="C104" s="12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</row>
    <row r="105" spans="1:106" x14ac:dyDescent="0.25">
      <c r="A105" s="12"/>
      <c r="B105" s="12"/>
      <c r="C105" s="12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</row>
    <row r="106" spans="1:106" x14ac:dyDescent="0.25">
      <c r="A106" s="12"/>
      <c r="B106" s="12"/>
      <c r="C106" s="12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</row>
    <row r="107" spans="1:106" x14ac:dyDescent="0.25">
      <c r="A107" s="12"/>
      <c r="B107" s="12"/>
      <c r="C107" s="12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</row>
    <row r="108" spans="1:106" x14ac:dyDescent="0.25">
      <c r="A108" s="12"/>
      <c r="B108" s="12"/>
      <c r="C108" s="12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</row>
    <row r="109" spans="1:106" x14ac:dyDescent="0.25">
      <c r="A109" s="12"/>
      <c r="B109" s="12"/>
      <c r="C109" s="12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</row>
    <row r="110" spans="1:106" x14ac:dyDescent="0.25">
      <c r="A110" s="12"/>
      <c r="B110" s="12"/>
      <c r="C110" s="12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</row>
    <row r="111" spans="1:106" x14ac:dyDescent="0.25">
      <c r="A111" s="12"/>
      <c r="B111" s="12"/>
      <c r="C111" s="12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</row>
    <row r="112" spans="1:106" x14ac:dyDescent="0.25">
      <c r="A112" s="12"/>
      <c r="B112" s="12"/>
      <c r="C112" s="12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</row>
    <row r="113" spans="1:106" x14ac:dyDescent="0.25">
      <c r="A113" s="12"/>
      <c r="B113" s="12"/>
      <c r="C113" s="12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</row>
    <row r="114" spans="1:106" x14ac:dyDescent="0.25">
      <c r="A114" s="12"/>
      <c r="B114" s="12"/>
      <c r="C114" s="12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</row>
    <row r="115" spans="1:106" x14ac:dyDescent="0.25">
      <c r="A115" s="12"/>
      <c r="B115" s="12"/>
      <c r="C115" s="12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</row>
    <row r="116" spans="1:106" x14ac:dyDescent="0.25">
      <c r="A116" s="12"/>
      <c r="B116" s="12"/>
      <c r="C116" s="12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</row>
    <row r="117" spans="1:106" x14ac:dyDescent="0.25">
      <c r="A117" s="12"/>
      <c r="B117" s="12"/>
      <c r="C117" s="12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</row>
    <row r="118" spans="1:106" x14ac:dyDescent="0.25">
      <c r="A118" s="12"/>
      <c r="B118" s="12"/>
      <c r="C118" s="12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</row>
    <row r="119" spans="1:106" x14ac:dyDescent="0.25">
      <c r="A119" s="12"/>
      <c r="B119" s="12"/>
      <c r="C119" s="12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</row>
    <row r="120" spans="1:106" x14ac:dyDescent="0.25">
      <c r="A120" s="12"/>
      <c r="B120" s="12"/>
      <c r="C120" s="12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</row>
    <row r="121" spans="1:106" x14ac:dyDescent="0.25">
      <c r="A121" s="12"/>
      <c r="B121" s="12"/>
      <c r="C121" s="12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</row>
    <row r="122" spans="1:106" x14ac:dyDescent="0.25">
      <c r="A122" s="12"/>
      <c r="B122" s="12"/>
      <c r="C122" s="12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</row>
    <row r="123" spans="1:106" x14ac:dyDescent="0.25">
      <c r="A123" s="12"/>
      <c r="B123" s="12"/>
      <c r="C123" s="12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</row>
    <row r="124" spans="1:106" x14ac:dyDescent="0.25">
      <c r="A124" s="12"/>
      <c r="B124" s="12"/>
      <c r="C124" s="12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</row>
    <row r="125" spans="1:106" x14ac:dyDescent="0.25">
      <c r="A125" s="12"/>
      <c r="B125" s="12"/>
      <c r="C125" s="12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</row>
    <row r="126" spans="1:106" x14ac:dyDescent="0.25">
      <c r="A126" s="12"/>
      <c r="B126" s="12"/>
      <c r="C126" s="12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</row>
    <row r="127" spans="1:106" x14ac:dyDescent="0.25">
      <c r="A127" s="12"/>
      <c r="B127" s="12"/>
      <c r="C127" s="12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</row>
    <row r="128" spans="1:106" x14ac:dyDescent="0.25">
      <c r="A128" s="12"/>
      <c r="B128" s="12"/>
      <c r="C128" s="12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</row>
    <row r="129" spans="1:106" x14ac:dyDescent="0.25">
      <c r="A129" s="12"/>
      <c r="B129" s="12"/>
      <c r="C129" s="12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</row>
    <row r="130" spans="1:106" x14ac:dyDescent="0.25">
      <c r="A130" s="12"/>
      <c r="B130" s="12"/>
      <c r="C130" s="12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</row>
    <row r="131" spans="1:106" x14ac:dyDescent="0.25">
      <c r="A131" s="12"/>
      <c r="B131" s="12"/>
      <c r="C131" s="12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</row>
    <row r="132" spans="1:106" x14ac:dyDescent="0.25">
      <c r="A132" s="12"/>
      <c r="B132" s="12"/>
      <c r="C132" s="12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</row>
    <row r="133" spans="1:106" x14ac:dyDescent="0.25">
      <c r="A133" s="12"/>
      <c r="B133" s="12"/>
      <c r="C133" s="12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</row>
    <row r="134" spans="1:106" x14ac:dyDescent="0.25">
      <c r="A134" s="12"/>
      <c r="B134" s="12"/>
      <c r="C134" s="12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</row>
    <row r="135" spans="1:106" x14ac:dyDescent="0.25">
      <c r="A135" s="12"/>
      <c r="B135" s="12"/>
      <c r="C135" s="12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</row>
    <row r="136" spans="1:106" x14ac:dyDescent="0.25">
      <c r="A136" s="12"/>
      <c r="B136" s="12"/>
      <c r="C136" s="12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ar um novo documento." ma:contentTypeScope="" ma:versionID="bf2bf9583ec1df50a97eb032e73ea74b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096b82791b39bbae62349d3751914034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37E7D2-1DFE-401B-83AF-9C6661E78B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FC75C5-326D-4131-824B-890355521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DFAE05-DE0C-45B3-9835-C9EF4258C72A}">
  <ds:schemaRefs>
    <ds:schemaRef ds:uri="3019d89f-f031-4d1e-b7d8-a3aff2a03c55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878716db-020a-4087-b0dc-18eb9c1797a2"/>
    <ds:schemaRef ds:uri="http://schemas.microsoft.com/office/2006/metadata/properties"/>
    <ds:schemaRef ds:uri="http://purl.org/dc/elements/1.1/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Calculos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Maria Leticia Moraes</cp:lastModifiedBy>
  <dcterms:created xsi:type="dcterms:W3CDTF">2024-12-17T22:39:16Z</dcterms:created>
  <dcterms:modified xsi:type="dcterms:W3CDTF">2025-03-25T21:41:48Z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