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Github\platForm\화면구성\to최원석부장님\11. 기후플랫폼 구성 이후 (20250428)\"/>
    </mc:Choice>
  </mc:AlternateContent>
  <xr:revisionPtr revIDLastSave="0" documentId="13_ncr:1_{C5DE5EFB-E64D-4888-BDAB-E406E2973997}" xr6:coauthVersionLast="47" xr6:coauthVersionMax="47" xr10:uidLastSave="{00000000-0000-0000-0000-000000000000}"/>
  <bookViews>
    <workbookView xWindow="-110" yWindow="-110" windowWidth="38620" windowHeight="21100" xr2:uid="{70AB5154-BD51-4379-9291-B266477FBE6E}"/>
  </bookViews>
  <sheets>
    <sheet name="Sankey(old)" sheetId="3" r:id="rId1"/>
    <sheet name="전력발전" sheetId="1" r:id="rId2"/>
    <sheet name="전력소비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3" l="1"/>
  <c r="E11" i="3"/>
  <c r="D15" i="3"/>
  <c r="AB23" i="3" s="1"/>
  <c r="C11" i="3"/>
  <c r="B12" i="3"/>
  <c r="B13" i="3"/>
  <c r="B14" i="3"/>
  <c r="B15" i="3"/>
  <c r="B16" i="3"/>
  <c r="D5" i="3"/>
  <c r="E5" i="3"/>
  <c r="F5" i="3"/>
  <c r="G5" i="3"/>
  <c r="H5" i="3"/>
  <c r="I5" i="3"/>
  <c r="J5" i="3"/>
  <c r="C5" i="3"/>
  <c r="B6" i="3"/>
  <c r="B7" i="3"/>
  <c r="Q51" i="1"/>
  <c r="I7" i="3" s="1"/>
  <c r="F36" i="3" s="1"/>
  <c r="R51" i="1"/>
  <c r="J7" i="3" s="1"/>
  <c r="L50" i="1"/>
  <c r="D6" i="3" s="1"/>
  <c r="F21" i="3" s="1"/>
  <c r="M50" i="1"/>
  <c r="E6" i="3" s="1"/>
  <c r="F22" i="3" s="1"/>
  <c r="N50" i="1"/>
  <c r="N51" i="1" s="1"/>
  <c r="F7" i="3" s="1"/>
  <c r="F33" i="3" s="1"/>
  <c r="O50" i="1"/>
  <c r="O51" i="1" s="1"/>
  <c r="G7" i="3" s="1"/>
  <c r="F34" i="3" s="1"/>
  <c r="P50" i="1"/>
  <c r="H6" i="3" s="1"/>
  <c r="F25" i="3" s="1"/>
  <c r="Q50" i="1"/>
  <c r="I6" i="3" s="1"/>
  <c r="F26" i="3" s="1"/>
  <c r="R50" i="1"/>
  <c r="J6" i="3" s="1"/>
  <c r="K46" i="1"/>
  <c r="L46" i="1"/>
  <c r="L51" i="1" s="1"/>
  <c r="D7" i="3" s="1"/>
  <c r="F31" i="3" s="1"/>
  <c r="M46" i="1"/>
  <c r="M51" i="1" s="1"/>
  <c r="E7" i="3" s="1"/>
  <c r="F32" i="3" s="1"/>
  <c r="N46" i="1"/>
  <c r="O46" i="1"/>
  <c r="P46" i="1"/>
  <c r="Q46" i="1"/>
  <c r="R46" i="1"/>
  <c r="K30" i="1"/>
  <c r="L30" i="1"/>
  <c r="M30" i="1"/>
  <c r="N30" i="1"/>
  <c r="O30" i="1"/>
  <c r="P30" i="1"/>
  <c r="Q30" i="1"/>
  <c r="R30" i="1"/>
  <c r="K31" i="1"/>
  <c r="L31" i="1"/>
  <c r="M31" i="1"/>
  <c r="N31" i="1"/>
  <c r="O31" i="1"/>
  <c r="P31" i="1"/>
  <c r="Q31" i="1"/>
  <c r="R31" i="1"/>
  <c r="K32" i="1"/>
  <c r="L32" i="1"/>
  <c r="M32" i="1"/>
  <c r="N32" i="1"/>
  <c r="O32" i="1"/>
  <c r="P32" i="1"/>
  <c r="Q32" i="1"/>
  <c r="R32" i="1"/>
  <c r="K33" i="1"/>
  <c r="L33" i="1"/>
  <c r="M33" i="1"/>
  <c r="N33" i="1"/>
  <c r="O33" i="1"/>
  <c r="P33" i="1"/>
  <c r="Q33" i="1"/>
  <c r="R33" i="1"/>
  <c r="K34" i="1"/>
  <c r="L34" i="1"/>
  <c r="M34" i="1"/>
  <c r="N34" i="1"/>
  <c r="O34" i="1"/>
  <c r="P34" i="1"/>
  <c r="Q34" i="1"/>
  <c r="R34" i="1"/>
  <c r="K35" i="1"/>
  <c r="L35" i="1"/>
  <c r="M35" i="1"/>
  <c r="N35" i="1"/>
  <c r="O35" i="1"/>
  <c r="P35" i="1"/>
  <c r="Q35" i="1"/>
  <c r="R35" i="1"/>
  <c r="K36" i="1"/>
  <c r="L36" i="1"/>
  <c r="M36" i="1"/>
  <c r="N36" i="1"/>
  <c r="O36" i="1"/>
  <c r="P36" i="1"/>
  <c r="Q36" i="1"/>
  <c r="R36" i="1"/>
  <c r="K37" i="1"/>
  <c r="K50" i="1" s="1"/>
  <c r="L37" i="1"/>
  <c r="M37" i="1"/>
  <c r="N37" i="1"/>
  <c r="O37" i="1"/>
  <c r="P37" i="1"/>
  <c r="Q37" i="1"/>
  <c r="R37" i="1"/>
  <c r="K38" i="1"/>
  <c r="L38" i="1"/>
  <c r="M38" i="1"/>
  <c r="N38" i="1"/>
  <c r="O38" i="1"/>
  <c r="P38" i="1"/>
  <c r="Q38" i="1"/>
  <c r="R38" i="1"/>
  <c r="K39" i="1"/>
  <c r="L39" i="1"/>
  <c r="M39" i="1"/>
  <c r="N39" i="1"/>
  <c r="O39" i="1"/>
  <c r="P39" i="1"/>
  <c r="Q39" i="1"/>
  <c r="R39" i="1"/>
  <c r="K40" i="1"/>
  <c r="L40" i="1"/>
  <c r="M40" i="1"/>
  <c r="N40" i="1"/>
  <c r="O40" i="1"/>
  <c r="P40" i="1"/>
  <c r="Q40" i="1"/>
  <c r="R40" i="1"/>
  <c r="K41" i="1"/>
  <c r="L41" i="1"/>
  <c r="M41" i="1"/>
  <c r="N41" i="1"/>
  <c r="O41" i="1"/>
  <c r="P41" i="1"/>
  <c r="Q41" i="1"/>
  <c r="R41" i="1"/>
  <c r="K42" i="1"/>
  <c r="L42" i="1"/>
  <c r="M42" i="1"/>
  <c r="N42" i="1"/>
  <c r="O42" i="1"/>
  <c r="P42" i="1"/>
  <c r="Q42" i="1"/>
  <c r="R42" i="1"/>
  <c r="K43" i="1"/>
  <c r="L43" i="1"/>
  <c r="M43" i="1"/>
  <c r="N43" i="1"/>
  <c r="O43" i="1"/>
  <c r="P43" i="1"/>
  <c r="Q43" i="1"/>
  <c r="R43" i="1"/>
  <c r="K44" i="1"/>
  <c r="L44" i="1"/>
  <c r="M44" i="1"/>
  <c r="N44" i="1"/>
  <c r="O44" i="1"/>
  <c r="P44" i="1"/>
  <c r="Q44" i="1"/>
  <c r="R44" i="1"/>
  <c r="K45" i="1"/>
  <c r="L45" i="1"/>
  <c r="M45" i="1"/>
  <c r="N45" i="1"/>
  <c r="O45" i="1"/>
  <c r="P45" i="1"/>
  <c r="Q45" i="1"/>
  <c r="R45" i="1"/>
  <c r="N29" i="1"/>
  <c r="O29" i="1"/>
  <c r="P29" i="1"/>
  <c r="Q29" i="1"/>
  <c r="R29" i="1"/>
  <c r="M29" i="1"/>
  <c r="L29" i="1"/>
  <c r="K29" i="1"/>
  <c r="C89" i="2"/>
  <c r="C90" i="2"/>
  <c r="D90" i="2"/>
  <c r="E16" i="3" s="1"/>
  <c r="AB31" i="3" s="1"/>
  <c r="D89" i="2"/>
  <c r="C88" i="2"/>
  <c r="D88" i="2"/>
  <c r="E14" i="3" s="1"/>
  <c r="AB29" i="3" s="1"/>
  <c r="C87" i="2"/>
  <c r="D87" i="2"/>
  <c r="D14" i="3" l="1"/>
  <c r="AB22" i="3" s="1"/>
  <c r="B88" i="2"/>
  <c r="C14" i="3" s="1"/>
  <c r="E13" i="3"/>
  <c r="AB28" i="3" s="1"/>
  <c r="D86" i="2"/>
  <c r="E12" i="3" s="1"/>
  <c r="B90" i="2"/>
  <c r="C16" i="3" s="1"/>
  <c r="D16" i="3"/>
  <c r="AB24" i="3" s="1"/>
  <c r="E15" i="3"/>
  <c r="AB30" i="3" s="1"/>
  <c r="B89" i="2"/>
  <c r="C15" i="3" s="1"/>
  <c r="B87" i="2"/>
  <c r="D13" i="3"/>
  <c r="AB21" i="3" s="1"/>
  <c r="X21" i="3" s="1"/>
  <c r="C86" i="2"/>
  <c r="D12" i="3" s="1"/>
  <c r="C6" i="3"/>
  <c r="K51" i="1"/>
  <c r="C7" i="3" s="1"/>
  <c r="F30" i="3" s="1"/>
  <c r="X28" i="3"/>
  <c r="S21" i="3" s="1"/>
  <c r="F6" i="3"/>
  <c r="F23" i="3" s="1"/>
  <c r="K21" i="3" s="1"/>
  <c r="G6" i="3"/>
  <c r="F24" i="3" s="1"/>
  <c r="P51" i="1"/>
  <c r="H7" i="3" s="1"/>
  <c r="F35" i="3" s="1"/>
  <c r="O21" i="3" l="1"/>
  <c r="S23" i="3" s="1"/>
  <c r="C13" i="3"/>
  <c r="B86" i="2"/>
  <c r="C12" i="3" s="1"/>
  <c r="K30" i="3"/>
</calcChain>
</file>

<file path=xl/sharedStrings.xml><?xml version="1.0" encoding="utf-8"?>
<sst xmlns="http://schemas.openxmlformats.org/spreadsheetml/2006/main" count="213" uniqueCount="126">
  <si>
    <t>경기</t>
    <phoneticPr fontId="2" type="noConversion"/>
  </si>
  <si>
    <t>경기외</t>
    <phoneticPr fontId="2" type="noConversion"/>
  </si>
  <si>
    <t>구 분</t>
    <phoneticPr fontId="7" type="noConversion"/>
  </si>
  <si>
    <t>발전설비  (kW)</t>
    <phoneticPr fontId="7" type="noConversion"/>
  </si>
  <si>
    <t>발전량  (MWh)</t>
    <phoneticPr fontId="7" type="noConversion"/>
  </si>
  <si>
    <t>원자력
Nuclear</t>
    <phoneticPr fontId="7" type="noConversion"/>
  </si>
  <si>
    <t>석탄 Coal</t>
    <phoneticPr fontId="7" type="noConversion"/>
  </si>
  <si>
    <t>LNG</t>
    <phoneticPr fontId="7" type="noConversion"/>
  </si>
  <si>
    <t>신재생
New&amp;Re
newable energy</t>
    <phoneticPr fontId="7" type="noConversion"/>
  </si>
  <si>
    <t>유류
oil</t>
    <phoneticPr fontId="7" type="noConversion"/>
  </si>
  <si>
    <t>양수
Pumping</t>
    <phoneticPr fontId="7" type="noConversion"/>
  </si>
  <si>
    <r>
      <t>기타</t>
    </r>
    <r>
      <rPr>
        <vertAlign val="superscript"/>
        <sz val="9"/>
        <rFont val="돋움"/>
        <family val="3"/>
        <charset val="129"/>
      </rPr>
      <t>1)</t>
    </r>
    <r>
      <rPr>
        <sz val="9"/>
        <rFont val="돋움"/>
        <family val="3"/>
        <charset val="129"/>
      </rPr>
      <t xml:space="preserve">
Others</t>
    </r>
    <phoneticPr fontId="7" type="noConversion"/>
  </si>
  <si>
    <t>계
Total</t>
    <phoneticPr fontId="7" type="noConversion"/>
  </si>
  <si>
    <t>기타
Others</t>
    <phoneticPr fontId="7" type="noConversion"/>
  </si>
  <si>
    <t>서울  Seoul</t>
    <phoneticPr fontId="7" type="noConversion"/>
  </si>
  <si>
    <t>부산  Busan</t>
    <phoneticPr fontId="7" type="noConversion"/>
  </si>
  <si>
    <t>대구  Daegu</t>
    <phoneticPr fontId="7" type="noConversion"/>
  </si>
  <si>
    <t>인천  Incheon</t>
    <phoneticPr fontId="7" type="noConversion"/>
  </si>
  <si>
    <t>광주  Gwangju</t>
    <phoneticPr fontId="7" type="noConversion"/>
  </si>
  <si>
    <t>대전  Daejeon</t>
    <phoneticPr fontId="7" type="noConversion"/>
  </si>
  <si>
    <t>울산  Ulsan</t>
    <phoneticPr fontId="7" type="noConversion"/>
  </si>
  <si>
    <t>세종  Sejong</t>
    <phoneticPr fontId="7" type="noConversion"/>
  </si>
  <si>
    <t>경기  Gyeonggi</t>
    <phoneticPr fontId="7" type="noConversion"/>
  </si>
  <si>
    <t>강원  Gwangju</t>
    <phoneticPr fontId="7" type="noConversion"/>
  </si>
  <si>
    <t>충북  Chungbuk</t>
    <phoneticPr fontId="7" type="noConversion"/>
  </si>
  <si>
    <t>충남  Chungnam</t>
    <phoneticPr fontId="7" type="noConversion"/>
  </si>
  <si>
    <t>전북  Jeonbuk</t>
    <phoneticPr fontId="7" type="noConversion"/>
  </si>
  <si>
    <t>전남  Jeonnam</t>
    <phoneticPr fontId="7" type="noConversion"/>
  </si>
  <si>
    <t>경북  Gyeongbuk</t>
    <phoneticPr fontId="7" type="noConversion"/>
  </si>
  <si>
    <t>경남  Gyeongnam</t>
    <phoneticPr fontId="7" type="noConversion"/>
  </si>
  <si>
    <t>제주  Jeju</t>
    <phoneticPr fontId="7" type="noConversion"/>
  </si>
  <si>
    <t>총계  Total</t>
    <phoneticPr fontId="7" type="noConversion"/>
  </si>
  <si>
    <t xml:space="preserve">    - 신재생에너지법 개정으로 폐기물에너지를 '20.1월부터 신재생에서 기타로 분류</t>
    <phoneticPr fontId="7" type="noConversion"/>
  </si>
  <si>
    <t>4. 지역별 전력 소비 Electricity consumption by Region</t>
  </si>
  <si>
    <t>단위 : GWh</t>
    <phoneticPr fontId="2" type="noConversion"/>
  </si>
  <si>
    <t>Unit : GWh</t>
    <phoneticPr fontId="2" type="noConversion"/>
  </si>
  <si>
    <t>전국</t>
    <phoneticPr fontId="2" type="noConversion"/>
  </si>
  <si>
    <t>서울</t>
    <phoneticPr fontId="2" type="noConversion"/>
  </si>
  <si>
    <t>부산</t>
    <phoneticPr fontId="2" type="noConversion"/>
  </si>
  <si>
    <t>대구</t>
    <phoneticPr fontId="2" type="noConversion"/>
  </si>
  <si>
    <t>인천</t>
    <phoneticPr fontId="2" type="noConversion"/>
  </si>
  <si>
    <t>광주</t>
    <phoneticPr fontId="2" type="noConversion"/>
  </si>
  <si>
    <t>대전</t>
    <phoneticPr fontId="2" type="noConversion"/>
  </si>
  <si>
    <t>울산</t>
    <phoneticPr fontId="2" type="noConversion"/>
  </si>
  <si>
    <t>세종</t>
  </si>
  <si>
    <t>강원</t>
    <phoneticPr fontId="2" type="noConversion"/>
  </si>
  <si>
    <t>충북</t>
    <phoneticPr fontId="2" type="noConversion"/>
  </si>
  <si>
    <t>충남</t>
    <phoneticPr fontId="2" type="noConversion"/>
  </si>
  <si>
    <t>전북</t>
    <phoneticPr fontId="2" type="noConversion"/>
  </si>
  <si>
    <t>전남</t>
    <phoneticPr fontId="2" type="noConversion"/>
  </si>
  <si>
    <t>경북</t>
    <phoneticPr fontId="2" type="noConversion"/>
  </si>
  <si>
    <t>경남</t>
    <phoneticPr fontId="2" type="noConversion"/>
  </si>
  <si>
    <t>제주</t>
    <phoneticPr fontId="2" type="noConversion"/>
  </si>
  <si>
    <t>개성</t>
    <phoneticPr fontId="2" type="noConversion"/>
  </si>
  <si>
    <t>Total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</si>
  <si>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</si>
  <si>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</si>
  <si>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</si>
  <si>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</si>
  <si>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</si>
  <si>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</si>
  <si>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</si>
  <si>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</si>
  <si>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</si>
  <si>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</si>
  <si>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</si>
  <si>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</si>
  <si>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Jeonbuk</t>
  </si>
  <si>
    <t>Jeonnam</t>
  </si>
  <si>
    <t>Gyeongbuk</t>
  </si>
  <si>
    <t>Gyeongnam</t>
  </si>
  <si>
    <t>Jeju</t>
  </si>
  <si>
    <t>Gaeseong</t>
    <phoneticPr fontId="2" type="noConversion"/>
  </si>
  <si>
    <t>산업</t>
    <phoneticPr fontId="2" type="noConversion"/>
  </si>
  <si>
    <t>수송</t>
    <phoneticPr fontId="2" type="noConversion"/>
  </si>
  <si>
    <t>가정</t>
  </si>
  <si>
    <t>상업∙공공</t>
  </si>
  <si>
    <t>주: 1999년 이전 울산은 경남에 포함.</t>
  </si>
  <si>
    <t>Note: Until 1999, Ulsan was a part of Gyeongnam area.</t>
  </si>
  <si>
    <t>자료: 한국전력공사</t>
  </si>
  <si>
    <t>Source: Korea Electric Power Corporation</t>
  </si>
  <si>
    <t>원자력</t>
    <phoneticPr fontId="2" type="noConversion"/>
  </si>
  <si>
    <t>석탄</t>
    <phoneticPr fontId="2" type="noConversion"/>
  </si>
  <si>
    <t>LNG</t>
    <phoneticPr fontId="2" type="noConversion"/>
  </si>
  <si>
    <t>신재생</t>
    <phoneticPr fontId="2" type="noConversion"/>
  </si>
  <si>
    <t>유류</t>
    <phoneticPr fontId="2" type="noConversion"/>
  </si>
  <si>
    <t>양수</t>
    <phoneticPr fontId="2" type="noConversion"/>
  </si>
  <si>
    <t>기타</t>
    <phoneticPr fontId="2" type="noConversion"/>
  </si>
  <si>
    <t>계</t>
    <phoneticPr fontId="2" type="noConversion"/>
  </si>
  <si>
    <t xml:space="preserve">   8-2.  행정구역별 발전설비 및 발전량(2022)</t>
    <phoneticPr fontId="7" type="noConversion"/>
  </si>
  <si>
    <t xml:space="preserve">              Generation Capacity &amp; Power Generation by Province</t>
    <phoneticPr fontId="7" type="noConversion"/>
  </si>
  <si>
    <r>
      <t xml:space="preserve">무연탄
</t>
    </r>
    <r>
      <rPr>
        <sz val="8.5"/>
        <rFont val="돋움"/>
        <family val="3"/>
        <charset val="129"/>
      </rPr>
      <t>Anthracite 
coal</t>
    </r>
    <phoneticPr fontId="7" type="noConversion"/>
  </si>
  <si>
    <r>
      <t xml:space="preserve">유연탄
</t>
    </r>
    <r>
      <rPr>
        <sz val="8.5"/>
        <rFont val="돋움"/>
        <family val="3"/>
        <charset val="129"/>
      </rPr>
      <t>Bituminous 
coal</t>
    </r>
    <phoneticPr fontId="7" type="noConversion"/>
  </si>
  <si>
    <t xml:space="preserve">  1) 기타 : 증류탑폐열, 여열회수, 천연가스압터빈, 부생가스, 폐기물에너지</t>
    <phoneticPr fontId="7" type="noConversion"/>
  </si>
  <si>
    <t>전력발전 (GWh)</t>
    <phoneticPr fontId="2" type="noConversion"/>
  </si>
  <si>
    <t>전력소비 (GWh)</t>
    <phoneticPr fontId="2" type="noConversion"/>
  </si>
  <si>
    <t>국내 전체 발전량</t>
    <phoneticPr fontId="2" type="noConversion"/>
  </si>
  <si>
    <t>국내 전체 전력소비량</t>
    <phoneticPr fontId="2" type="noConversion"/>
  </si>
  <si>
    <t>송배전손실</t>
    <phoneticPr fontId="2" type="noConversion"/>
  </si>
  <si>
    <t>경기도 전력 소비량</t>
    <phoneticPr fontId="2" type="noConversion"/>
  </si>
  <si>
    <t>경기도 발전량</t>
    <phoneticPr fontId="2" type="noConversion"/>
  </si>
  <si>
    <t>경기도외 발전량</t>
    <phoneticPr fontId="2" type="noConversion"/>
  </si>
  <si>
    <t>경기도 석탄 발전량</t>
    <phoneticPr fontId="2" type="noConversion"/>
  </si>
  <si>
    <t>경기도 산업부문 전력소비량</t>
    <phoneticPr fontId="2" type="noConversion"/>
  </si>
  <si>
    <t>경기도 수송부문 전력소비량</t>
    <phoneticPr fontId="2" type="noConversion"/>
  </si>
  <si>
    <t>경기도 가정부문 전력소비량</t>
    <phoneticPr fontId="2" type="noConversion"/>
  </si>
  <si>
    <t>경기도 상업공공 전력소비량</t>
    <phoneticPr fontId="2" type="noConversion"/>
  </si>
  <si>
    <t>경기도외 기타 발전량</t>
    <phoneticPr fontId="2" type="noConversion"/>
  </si>
  <si>
    <t>경기도외 양수 발전량</t>
    <phoneticPr fontId="2" type="noConversion"/>
  </si>
  <si>
    <t>경기도외 유류 발전량</t>
    <phoneticPr fontId="2" type="noConversion"/>
  </si>
  <si>
    <t>경기도외 신재생 발전량</t>
    <phoneticPr fontId="2" type="noConversion"/>
  </si>
  <si>
    <t>경기도외 LNG 발전량</t>
    <phoneticPr fontId="2" type="noConversion"/>
  </si>
  <si>
    <t>경기도외 원자력 발전량</t>
    <phoneticPr fontId="2" type="noConversion"/>
  </si>
  <si>
    <t>경기도외 석탄 발전량</t>
    <phoneticPr fontId="2" type="noConversion"/>
  </si>
  <si>
    <t>경기도 기타 발전량</t>
    <phoneticPr fontId="2" type="noConversion"/>
  </si>
  <si>
    <t>경기도 양수 발전량</t>
    <phoneticPr fontId="2" type="noConversion"/>
  </si>
  <si>
    <t>경기도 유류 발전량</t>
    <phoneticPr fontId="2" type="noConversion"/>
  </si>
  <si>
    <t>경기도 신재생 발전량</t>
    <phoneticPr fontId="2" type="noConversion"/>
  </si>
  <si>
    <t>경기도 LNG 발전량</t>
    <phoneticPr fontId="2" type="noConversion"/>
  </si>
  <si>
    <t>경기도외 산업부문 전력소비량</t>
    <phoneticPr fontId="2" type="noConversion"/>
  </si>
  <si>
    <t>경기도외 수송부문 전력소비량</t>
    <phoneticPr fontId="2" type="noConversion"/>
  </si>
  <si>
    <t>경기도외 가정부문 전력소비량</t>
    <phoneticPr fontId="2" type="noConversion"/>
  </si>
  <si>
    <t>경기도외 상업공공 전력소비량</t>
    <phoneticPr fontId="2" type="noConversion"/>
  </si>
  <si>
    <t>경기도 외 전력 소비량</t>
    <phoneticPr fontId="2" type="noConversion"/>
  </si>
  <si>
    <t>2023년도판 한국전력통계(제92호).xlsx 파일의 "8-2. 행정구역별 발전설비 및 발전량" sheet</t>
    <phoneticPr fontId="2" type="noConversion"/>
  </si>
  <si>
    <t>2023_지역에너지통계연보.xlsx 파일의 Ⅴ-4  시트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</si>
</sst>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8"/>
      <name val="돋움"/>
      <family val="3"/>
      <charset val="129"/>
    </font>
    <font>
      <sz val="8"/>
      <name val="돋움"/>
      <family val="3"/>
      <charset val="129"/>
    </font>
    <font>
      <sz val="16"/>
      <name val="돋움"/>
      <family val="3"/>
      <charset val="129"/>
    </font>
    <font>
      <sz val="9"/>
      <name val="돋움"/>
      <family val="3"/>
      <charset val="129"/>
    </font>
    <font>
      <vertAlign val="superscript"/>
      <sz val="9"/>
      <name val="돋움"/>
      <family val="3"/>
      <charset val="129"/>
    </font>
    <font>
      <sz val="7"/>
      <name val="돋움"/>
      <family val="3"/>
      <charset val="129"/>
    </font>
    <font>
      <b/>
      <sz val="7"/>
      <name val="돋움"/>
      <family val="3"/>
      <charset val="129"/>
    </font>
    <font>
      <b/>
      <sz val="10"/>
      <name val="돋움"/>
      <family val="3"/>
      <charset val="129"/>
    </font>
    <font>
      <b/>
      <sz val="13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8.5"/>
      <name val="돋움"/>
      <family val="3"/>
      <charset val="129"/>
    </font>
    <font>
      <b/>
      <sz val="9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auto="1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/>
      <right style="hair">
        <color rgb="FF000000"/>
      </right>
      <top style="thin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indexed="64"/>
      </top>
      <bottom style="hair">
        <color rgb="FF000000"/>
      </bottom>
      <diagonal/>
    </border>
    <border>
      <left style="hair">
        <color rgb="FF000000"/>
      </left>
      <right style="thin">
        <color indexed="64"/>
      </right>
      <top style="thin">
        <color indexed="64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indexed="64"/>
      </right>
      <top style="hair">
        <color rgb="FF000000"/>
      </top>
      <bottom style="thin">
        <color rgb="FF000000"/>
      </bottom>
      <diagonal/>
    </border>
    <border>
      <left style="hair">
        <color indexed="64"/>
      </left>
      <right style="hair">
        <color rgb="FF000000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rgb="FF000000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rgb="FF000000"/>
      </right>
      <top style="hair">
        <color indexed="64"/>
      </top>
      <bottom style="thin">
        <color rgb="FF000000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0" borderId="0"/>
    <xf numFmtId="41" fontId="5" fillId="0" borderId="0" applyFont="0" applyFill="0" applyBorder="0" applyAlignment="0" applyProtection="0"/>
  </cellStyleXfs>
  <cellXfs count="91">
    <xf numFmtId="0" fontId="0" fillId="0" borderId="0" xfId="0">
      <alignment vertical="center"/>
    </xf>
    <xf numFmtId="0" fontId="4" fillId="0" borderId="1" xfId="2" applyFont="1" applyBorder="1" applyAlignment="1">
      <alignment horizontal="center" vertical="center"/>
    </xf>
    <xf numFmtId="0" fontId="4" fillId="2" borderId="7" xfId="2" applyFont="1" applyFill="1" applyBorder="1" applyAlignment="1">
      <alignment horizontal="center" vertical="center"/>
    </xf>
    <xf numFmtId="41" fontId="0" fillId="0" borderId="0" xfId="0" applyNumberFormat="1">
      <alignment vertical="center"/>
    </xf>
    <xf numFmtId="0" fontId="6" fillId="0" borderId="0" xfId="4" applyFont="1" applyAlignment="1">
      <alignment horizontal="left" vertical="center"/>
    </xf>
    <xf numFmtId="0" fontId="5" fillId="0" borderId="0" xfId="4"/>
    <xf numFmtId="176" fontId="8" fillId="0" borderId="8" xfId="0" applyNumberFormat="1" applyFont="1" applyBorder="1">
      <alignment vertical="center"/>
    </xf>
    <xf numFmtId="0" fontId="9" fillId="0" borderId="12" xfId="4" applyFont="1" applyBorder="1" applyAlignment="1">
      <alignment vertical="center"/>
    </xf>
    <xf numFmtId="41" fontId="11" fillId="0" borderId="13" xfId="5" applyFont="1" applyBorder="1" applyAlignment="1">
      <alignment horizontal="right" vertical="center"/>
    </xf>
    <xf numFmtId="3" fontId="11" fillId="0" borderId="14" xfId="4" applyNumberFormat="1" applyFont="1" applyBorder="1" applyAlignment="1">
      <alignment horizontal="right" vertical="center"/>
    </xf>
    <xf numFmtId="3" fontId="11" fillId="0" borderId="15" xfId="4" applyNumberFormat="1" applyFont="1" applyBorder="1" applyAlignment="1">
      <alignment horizontal="right" vertical="center"/>
    </xf>
    <xf numFmtId="3" fontId="11" fillId="0" borderId="13" xfId="4" applyNumberFormat="1" applyFont="1" applyBorder="1" applyAlignment="1">
      <alignment horizontal="right" vertical="center"/>
    </xf>
    <xf numFmtId="3" fontId="11" fillId="0" borderId="16" xfId="4" applyNumberFormat="1" applyFont="1" applyBorder="1" applyAlignment="1">
      <alignment horizontal="right" vertical="center"/>
    </xf>
    <xf numFmtId="3" fontId="12" fillId="4" borderId="18" xfId="4" applyNumberFormat="1" applyFont="1" applyFill="1" applyBorder="1" applyAlignment="1">
      <alignment horizontal="right" vertical="center"/>
    </xf>
    <xf numFmtId="0" fontId="7" fillId="0" borderId="0" xfId="0" applyFont="1">
      <alignment vertical="center"/>
    </xf>
    <xf numFmtId="0" fontId="5" fillId="0" borderId="0" xfId="4" applyAlignment="1">
      <alignment vertical="center"/>
    </xf>
    <xf numFmtId="176" fontId="13" fillId="0" borderId="0" xfId="4" applyNumberFormat="1" applyFont="1" applyAlignment="1">
      <alignment vertical="center"/>
    </xf>
    <xf numFmtId="176" fontId="13" fillId="0" borderId="0" xfId="4" applyNumberFormat="1" applyFont="1"/>
    <xf numFmtId="0" fontId="14" fillId="0" borderId="0" xfId="2" applyFont="1">
      <alignment vertical="center"/>
    </xf>
    <xf numFmtId="0" fontId="15" fillId="0" borderId="0" xfId="2" applyFont="1">
      <alignment vertical="center"/>
    </xf>
    <xf numFmtId="0" fontId="4" fillId="0" borderId="0" xfId="2" applyFont="1">
      <alignment vertical="center"/>
    </xf>
    <xf numFmtId="0" fontId="4" fillId="0" borderId="0" xfId="2" applyFont="1" applyAlignment="1">
      <alignment horizontal="right" vertical="center"/>
    </xf>
    <xf numFmtId="0" fontId="4" fillId="2" borderId="6" xfId="2" applyFont="1" applyFill="1" applyBorder="1">
      <alignment vertical="center"/>
    </xf>
    <xf numFmtId="0" fontId="4" fillId="2" borderId="6" xfId="2" applyFont="1" applyFill="1" applyBorder="1" applyAlignment="1">
      <alignment horizontal="center" vertical="center"/>
    </xf>
    <xf numFmtId="0" fontId="4" fillId="2" borderId="19" xfId="2" applyFont="1" applyFill="1" applyBorder="1" applyAlignment="1">
      <alignment horizontal="center" vertical="center"/>
    </xf>
    <xf numFmtId="0" fontId="4" fillId="2" borderId="20" xfId="2" applyFont="1" applyFill="1" applyBorder="1">
      <alignment vertical="center"/>
    </xf>
    <xf numFmtId="0" fontId="4" fillId="2" borderId="20" xfId="2" applyFont="1" applyFill="1" applyBorder="1" applyAlignment="1">
      <alignment horizontal="center" vertical="center"/>
    </xf>
    <xf numFmtId="0" fontId="4" fillId="2" borderId="21" xfId="2" applyFont="1" applyFill="1" applyBorder="1" applyAlignment="1">
      <alignment horizontal="center" vertical="center"/>
    </xf>
    <xf numFmtId="0" fontId="4" fillId="2" borderId="22" xfId="2" applyFont="1" applyFill="1" applyBorder="1" applyAlignment="1">
      <alignment horizontal="center" vertical="center"/>
    </xf>
    <xf numFmtId="0" fontId="4" fillId="0" borderId="23" xfId="2" applyFont="1" applyBorder="1" applyAlignment="1">
      <alignment horizontal="center" vertical="center"/>
    </xf>
    <xf numFmtId="41" fontId="4" fillId="0" borderId="24" xfId="3" applyFont="1" applyBorder="1" applyAlignment="1">
      <alignment horizontal="right" vertical="top"/>
    </xf>
    <xf numFmtId="41" fontId="4" fillId="0" borderId="25" xfId="3" applyFont="1" applyBorder="1" applyAlignment="1">
      <alignment horizontal="right" vertical="top"/>
    </xf>
    <xf numFmtId="41" fontId="4" fillId="0" borderId="2" xfId="3" applyFont="1" applyBorder="1" applyAlignment="1">
      <alignment horizontal="right" vertical="top"/>
    </xf>
    <xf numFmtId="41" fontId="4" fillId="0" borderId="0" xfId="3" applyFont="1" applyBorder="1" applyAlignment="1">
      <alignment horizontal="right" vertical="top"/>
    </xf>
    <xf numFmtId="0" fontId="4" fillId="0" borderId="26" xfId="2" applyFont="1" applyBorder="1" applyAlignment="1">
      <alignment horizontal="center" vertical="center"/>
    </xf>
    <xf numFmtId="0" fontId="4" fillId="0" borderId="27" xfId="2" applyFont="1" applyBorder="1" applyAlignment="1">
      <alignment horizontal="center" vertical="center"/>
    </xf>
    <xf numFmtId="41" fontId="4" fillId="0" borderId="28" xfId="3" applyFont="1" applyBorder="1" applyAlignment="1">
      <alignment horizontal="right" vertical="top"/>
    </xf>
    <xf numFmtId="41" fontId="4" fillId="0" borderId="29" xfId="3" applyFont="1" applyBorder="1" applyAlignment="1">
      <alignment horizontal="right" vertical="top"/>
    </xf>
    <xf numFmtId="41" fontId="4" fillId="0" borderId="30" xfId="3" applyFont="1" applyBorder="1" applyAlignment="1">
      <alignment horizontal="right" vertical="top"/>
    </xf>
    <xf numFmtId="41" fontId="4" fillId="0" borderId="8" xfId="3" applyFont="1" applyBorder="1" applyAlignment="1">
      <alignment horizontal="right" vertical="top"/>
    </xf>
    <xf numFmtId="0" fontId="16" fillId="0" borderId="26" xfId="2" applyFont="1" applyBorder="1" applyAlignment="1">
      <alignment horizontal="center" vertical="center"/>
    </xf>
    <xf numFmtId="41" fontId="16" fillId="0" borderId="30" xfId="3" applyFont="1" applyBorder="1" applyAlignment="1">
      <alignment horizontal="right" vertical="top"/>
    </xf>
    <xf numFmtId="41" fontId="16" fillId="0" borderId="8" xfId="3" applyFont="1" applyBorder="1" applyAlignment="1">
      <alignment horizontal="right" vertical="top"/>
    </xf>
    <xf numFmtId="0" fontId="16" fillId="0" borderId="3" xfId="0" applyFont="1" applyBorder="1" applyAlignment="1">
      <alignment horizontal="center" vertical="center"/>
    </xf>
    <xf numFmtId="41" fontId="16" fillId="0" borderId="4" xfId="3" applyFont="1" applyBorder="1" applyAlignment="1">
      <alignment horizontal="right" vertical="top"/>
    </xf>
    <xf numFmtId="41" fontId="16" fillId="0" borderId="5" xfId="3" applyFont="1" applyBorder="1" applyAlignment="1">
      <alignment horizontal="right" vertical="top"/>
    </xf>
    <xf numFmtId="41" fontId="4" fillId="0" borderId="0" xfId="2" applyNumberFormat="1" applyFont="1">
      <alignment vertical="center"/>
    </xf>
    <xf numFmtId="41" fontId="5" fillId="0" borderId="0" xfId="4" applyNumberFormat="1"/>
    <xf numFmtId="0" fontId="9" fillId="4" borderId="41" xfId="4" applyFont="1" applyFill="1" applyBorder="1" applyAlignment="1">
      <alignment horizontal="center" vertical="center" wrapText="1"/>
    </xf>
    <xf numFmtId="0" fontId="9" fillId="4" borderId="43" xfId="4" applyFont="1" applyFill="1" applyBorder="1" applyAlignment="1">
      <alignment horizontal="center" vertical="center" wrapText="1"/>
    </xf>
    <xf numFmtId="0" fontId="9" fillId="0" borderId="12" xfId="4" applyFont="1" applyBorder="1" applyAlignment="1">
      <alignment horizontal="left" vertical="center"/>
    </xf>
    <xf numFmtId="3" fontId="11" fillId="0" borderId="45" xfId="4" applyNumberFormat="1" applyFont="1" applyBorder="1" applyAlignment="1">
      <alignment horizontal="right" vertical="center"/>
    </xf>
    <xf numFmtId="41" fontId="11" fillId="0" borderId="46" xfId="5" applyFont="1" applyBorder="1" applyAlignment="1">
      <alignment horizontal="right" vertical="center"/>
    </xf>
    <xf numFmtId="3" fontId="11" fillId="0" borderId="47" xfId="4" applyNumberFormat="1" applyFont="1" applyBorder="1" applyAlignment="1">
      <alignment horizontal="right" vertical="center"/>
    </xf>
    <xf numFmtId="3" fontId="11" fillId="0" borderId="48" xfId="4" applyNumberFormat="1" applyFont="1" applyBorder="1" applyAlignment="1">
      <alignment horizontal="right" vertical="center"/>
    </xf>
    <xf numFmtId="3" fontId="11" fillId="0" borderId="46" xfId="4" applyNumberFormat="1" applyFont="1" applyBorder="1" applyAlignment="1">
      <alignment horizontal="right" vertical="center"/>
    </xf>
    <xf numFmtId="3" fontId="11" fillId="0" borderId="49" xfId="4" applyNumberFormat="1" applyFont="1" applyBorder="1" applyAlignment="1">
      <alignment horizontal="right" vertical="center"/>
    </xf>
    <xf numFmtId="41" fontId="11" fillId="0" borderId="13" xfId="4" applyNumberFormat="1" applyFont="1" applyBorder="1" applyAlignment="1">
      <alignment horizontal="right" vertical="center"/>
    </xf>
    <xf numFmtId="0" fontId="18" fillId="4" borderId="17" xfId="4" applyFont="1" applyFill="1" applyBorder="1" applyAlignment="1">
      <alignment vertical="center"/>
    </xf>
    <xf numFmtId="3" fontId="12" fillId="4" borderId="50" xfId="4" applyNumberFormat="1" applyFont="1" applyFill="1" applyBorder="1" applyAlignment="1">
      <alignment horizontal="right" vertical="center"/>
    </xf>
    <xf numFmtId="3" fontId="12" fillId="4" borderId="51" xfId="4" applyNumberFormat="1" applyFont="1" applyFill="1" applyBorder="1" applyAlignment="1">
      <alignment horizontal="right" vertical="center"/>
    </xf>
    <xf numFmtId="3" fontId="12" fillId="4" borderId="52" xfId="4" applyNumberFormat="1" applyFont="1" applyFill="1" applyBorder="1" applyAlignment="1">
      <alignment horizontal="right" vertical="center"/>
    </xf>
    <xf numFmtId="3" fontId="12" fillId="4" borderId="53" xfId="4" applyNumberFormat="1" applyFont="1" applyFill="1" applyBorder="1" applyAlignment="1">
      <alignment horizontal="right" vertical="center"/>
    </xf>
    <xf numFmtId="3" fontId="12" fillId="4" borderId="54" xfId="4" applyNumberFormat="1" applyFont="1" applyFill="1" applyBorder="1" applyAlignment="1">
      <alignment horizontal="right" vertical="center"/>
    </xf>
    <xf numFmtId="0" fontId="5" fillId="5" borderId="55" xfId="4" applyFill="1" applyBorder="1"/>
    <xf numFmtId="41" fontId="5" fillId="5" borderId="55" xfId="4" applyNumberFormat="1" applyFill="1" applyBorder="1"/>
    <xf numFmtId="0" fontId="0" fillId="5" borderId="0" xfId="0" applyFill="1">
      <alignment vertical="center"/>
    </xf>
    <xf numFmtId="0" fontId="0" fillId="6" borderId="0" xfId="0" applyFill="1">
      <alignment vertical="center"/>
    </xf>
    <xf numFmtId="1" fontId="0" fillId="0" borderId="0" xfId="0" applyNumberFormat="1">
      <alignment vertical="center"/>
    </xf>
    <xf numFmtId="41" fontId="0" fillId="0" borderId="0" xfId="1" applyFont="1">
      <alignment vertical="center"/>
    </xf>
    <xf numFmtId="0" fontId="5" fillId="5" borderId="0" xfId="4" applyFill="1"/>
    <xf numFmtId="0" fontId="4" fillId="6" borderId="0" xfId="2" applyFont="1" applyFill="1">
      <alignment vertical="center"/>
    </xf>
    <xf numFmtId="0" fontId="9" fillId="4" borderId="37" xfId="4" applyFont="1" applyFill="1" applyBorder="1" applyAlignment="1">
      <alignment horizontal="center" vertical="center" wrapText="1"/>
    </xf>
    <xf numFmtId="0" fontId="9" fillId="4" borderId="41" xfId="4" applyFont="1" applyFill="1" applyBorder="1" applyAlignment="1">
      <alignment horizontal="center" vertical="center" wrapText="1"/>
    </xf>
    <xf numFmtId="0" fontId="9" fillId="4" borderId="38" xfId="4" applyFont="1" applyFill="1" applyBorder="1" applyAlignment="1">
      <alignment horizontal="center" vertical="center" wrapText="1"/>
    </xf>
    <xf numFmtId="0" fontId="9" fillId="4" borderId="42" xfId="4" applyFont="1" applyFill="1" applyBorder="1" applyAlignment="1">
      <alignment horizontal="center" vertical="center" wrapText="1"/>
    </xf>
    <xf numFmtId="0" fontId="9" fillId="4" borderId="36" xfId="4" applyFont="1" applyFill="1" applyBorder="1" applyAlignment="1">
      <alignment horizontal="center" vertical="center"/>
    </xf>
    <xf numFmtId="0" fontId="9" fillId="3" borderId="9" xfId="4" applyFont="1" applyFill="1" applyBorder="1" applyAlignment="1">
      <alignment horizontal="center" vertical="center" wrapText="1"/>
    </xf>
    <xf numFmtId="0" fontId="9" fillId="3" borderId="10" xfId="4" applyFont="1" applyFill="1" applyBorder="1" applyAlignment="1">
      <alignment horizontal="center" vertical="center" wrapText="1"/>
    </xf>
    <xf numFmtId="0" fontId="9" fillId="3" borderId="11" xfId="4" applyFont="1" applyFill="1" applyBorder="1" applyAlignment="1">
      <alignment horizontal="center" vertical="center" wrapText="1"/>
    </xf>
    <xf numFmtId="0" fontId="9" fillId="4" borderId="9" xfId="4" applyFont="1" applyFill="1" applyBorder="1" applyAlignment="1">
      <alignment horizontal="center" vertical="center"/>
    </xf>
    <xf numFmtId="0" fontId="9" fillId="4" borderId="31" xfId="4" applyFont="1" applyFill="1" applyBorder="1" applyAlignment="1">
      <alignment horizontal="center" vertical="center"/>
    </xf>
    <xf numFmtId="0" fontId="9" fillId="4" borderId="32" xfId="4" applyFont="1" applyFill="1" applyBorder="1" applyAlignment="1">
      <alignment horizontal="center" vertical="center"/>
    </xf>
    <xf numFmtId="0" fontId="9" fillId="4" borderId="33" xfId="4" applyFont="1" applyFill="1" applyBorder="1" applyAlignment="1">
      <alignment horizontal="center" vertical="center"/>
    </xf>
    <xf numFmtId="0" fontId="9" fillId="4" borderId="34" xfId="4" applyFont="1" applyFill="1" applyBorder="1" applyAlignment="1">
      <alignment horizontal="center" vertical="center"/>
    </xf>
    <xf numFmtId="0" fontId="9" fillId="4" borderId="35" xfId="4" applyFont="1" applyFill="1" applyBorder="1" applyAlignment="1">
      <alignment horizontal="center" vertical="center" wrapText="1"/>
    </xf>
    <xf numFmtId="0" fontId="9" fillId="4" borderId="40" xfId="4" applyFont="1" applyFill="1" applyBorder="1" applyAlignment="1">
      <alignment horizontal="center" vertical="center" wrapText="1"/>
    </xf>
    <xf numFmtId="0" fontId="9" fillId="4" borderId="36" xfId="4" applyFont="1" applyFill="1" applyBorder="1" applyAlignment="1">
      <alignment horizontal="center" vertical="center" wrapText="1"/>
    </xf>
    <xf numFmtId="0" fontId="9" fillId="4" borderId="43" xfId="4" applyFont="1" applyFill="1" applyBorder="1" applyAlignment="1">
      <alignment horizontal="center" vertical="center" wrapText="1"/>
    </xf>
    <xf numFmtId="0" fontId="9" fillId="4" borderId="39" xfId="4" applyFont="1" applyFill="1" applyBorder="1" applyAlignment="1">
      <alignment horizontal="center" vertical="center" wrapText="1"/>
    </xf>
    <xf numFmtId="0" fontId="9" fillId="4" borderId="44" xfId="4" applyFont="1" applyFill="1" applyBorder="1" applyAlignment="1">
      <alignment horizontal="center" vertical="center" wrapText="1"/>
    </xf>
  </cellXfs>
  <cellStyles count="6">
    <cellStyle name="쉼표 [0]" xfId="1" builtinId="6"/>
    <cellStyle name="쉼표 [0] 2" xfId="5" xr:uid="{6CB91A97-8E80-40C0-B528-47D5E5A9189F}"/>
    <cellStyle name="쉼표 [0] 3 4" xfId="3" xr:uid="{6A0B277C-4A05-4F49-96AE-2AFA16B1B719}"/>
    <cellStyle name="표준" xfId="0" builtinId="0"/>
    <cellStyle name="표준 2 2 4 2" xfId="4" xr:uid="{E31FDB26-F960-4D79-9C68-7327A3DADEB2}"/>
    <cellStyle name="표준 48" xfId="2" xr:uid="{C3CF35DF-EA04-4C3B-AB37-20339E569C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47785;&#52264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20</xdr:row>
      <xdr:rowOff>57150</xdr:rowOff>
    </xdr:from>
    <xdr:to>
      <xdr:col>10</xdr:col>
      <xdr:colOff>12700</xdr:colOff>
      <xdr:row>20</xdr:row>
      <xdr:rowOff>114300</xdr:rowOff>
    </xdr:to>
    <xdr:cxnSp macro="">
      <xdr:nvCxnSpPr>
        <xdr:cNvPr id="3" name="연결선: 구부러짐 2">
          <a:extLst>
            <a:ext uri="{FF2B5EF4-FFF2-40B4-BE49-F238E27FC236}">
              <a16:creationId xmlns:a16="http://schemas.microsoft.com/office/drawing/2014/main" id="{4D050C6C-DA78-C025-D992-0C9AD0FE7BAC}"/>
            </a:ext>
          </a:extLst>
        </xdr:cNvPr>
        <xdr:cNvCxnSpPr/>
      </xdr:nvCxnSpPr>
      <xdr:spPr>
        <a:xfrm>
          <a:off x="5429250" y="4375150"/>
          <a:ext cx="1314450" cy="57150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</xdr:colOff>
      <xdr:row>20</xdr:row>
      <xdr:rowOff>177800</xdr:rowOff>
    </xdr:from>
    <xdr:to>
      <xdr:col>10</xdr:col>
      <xdr:colOff>31750</xdr:colOff>
      <xdr:row>21</xdr:row>
      <xdr:rowOff>127000</xdr:rowOff>
    </xdr:to>
    <xdr:cxnSp macro="">
      <xdr:nvCxnSpPr>
        <xdr:cNvPr id="5" name="연결선: 구부러짐 4">
          <a:extLst>
            <a:ext uri="{FF2B5EF4-FFF2-40B4-BE49-F238E27FC236}">
              <a16:creationId xmlns:a16="http://schemas.microsoft.com/office/drawing/2014/main" id="{AFE422C6-7397-4EAC-AF14-024408BFA499}"/>
            </a:ext>
          </a:extLst>
        </xdr:cNvPr>
        <xdr:cNvCxnSpPr/>
      </xdr:nvCxnSpPr>
      <xdr:spPr>
        <a:xfrm flipV="1">
          <a:off x="5441950" y="4495800"/>
          <a:ext cx="1320800" cy="165100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</xdr:colOff>
      <xdr:row>21</xdr:row>
      <xdr:rowOff>76200</xdr:rowOff>
    </xdr:from>
    <xdr:to>
      <xdr:col>10</xdr:col>
      <xdr:colOff>31750</xdr:colOff>
      <xdr:row>22</xdr:row>
      <xdr:rowOff>114300</xdr:rowOff>
    </xdr:to>
    <xdr:cxnSp macro="">
      <xdr:nvCxnSpPr>
        <xdr:cNvPr id="6" name="연결선: 구부러짐 5">
          <a:extLst>
            <a:ext uri="{FF2B5EF4-FFF2-40B4-BE49-F238E27FC236}">
              <a16:creationId xmlns:a16="http://schemas.microsoft.com/office/drawing/2014/main" id="{934C296C-7E34-D1A2-EF26-7B99621CD25C}"/>
            </a:ext>
          </a:extLst>
        </xdr:cNvPr>
        <xdr:cNvCxnSpPr/>
      </xdr:nvCxnSpPr>
      <xdr:spPr>
        <a:xfrm flipV="1">
          <a:off x="5441950" y="4610100"/>
          <a:ext cx="1320800" cy="254000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</xdr:colOff>
      <xdr:row>21</xdr:row>
      <xdr:rowOff>158750</xdr:rowOff>
    </xdr:from>
    <xdr:to>
      <xdr:col>10</xdr:col>
      <xdr:colOff>12700</xdr:colOff>
      <xdr:row>23</xdr:row>
      <xdr:rowOff>101600</xdr:rowOff>
    </xdr:to>
    <xdr:cxnSp macro="">
      <xdr:nvCxnSpPr>
        <xdr:cNvPr id="7" name="연결선: 구부러짐 6">
          <a:extLst>
            <a:ext uri="{FF2B5EF4-FFF2-40B4-BE49-F238E27FC236}">
              <a16:creationId xmlns:a16="http://schemas.microsoft.com/office/drawing/2014/main" id="{1190F4BB-9952-F9CD-FAE8-147E3E6FBE1D}"/>
            </a:ext>
          </a:extLst>
        </xdr:cNvPr>
        <xdr:cNvCxnSpPr/>
      </xdr:nvCxnSpPr>
      <xdr:spPr>
        <a:xfrm flipV="1">
          <a:off x="5441950" y="4692650"/>
          <a:ext cx="1301750" cy="374650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</xdr:colOff>
      <xdr:row>22</xdr:row>
      <xdr:rowOff>76200</xdr:rowOff>
    </xdr:from>
    <xdr:to>
      <xdr:col>10</xdr:col>
      <xdr:colOff>6350</xdr:colOff>
      <xdr:row>24</xdr:row>
      <xdr:rowOff>152400</xdr:rowOff>
    </xdr:to>
    <xdr:cxnSp macro="">
      <xdr:nvCxnSpPr>
        <xdr:cNvPr id="8" name="연결선: 구부러짐 7">
          <a:extLst>
            <a:ext uri="{FF2B5EF4-FFF2-40B4-BE49-F238E27FC236}">
              <a16:creationId xmlns:a16="http://schemas.microsoft.com/office/drawing/2014/main" id="{84B643D6-2345-1B9A-ED55-E179817F2B6F}"/>
            </a:ext>
          </a:extLst>
        </xdr:cNvPr>
        <xdr:cNvCxnSpPr/>
      </xdr:nvCxnSpPr>
      <xdr:spPr>
        <a:xfrm flipV="1">
          <a:off x="5441950" y="4826000"/>
          <a:ext cx="1295400" cy="508000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</xdr:colOff>
      <xdr:row>23</xdr:row>
      <xdr:rowOff>57150</xdr:rowOff>
    </xdr:from>
    <xdr:to>
      <xdr:col>10</xdr:col>
      <xdr:colOff>19050</xdr:colOff>
      <xdr:row>25</xdr:row>
      <xdr:rowOff>127000</xdr:rowOff>
    </xdr:to>
    <xdr:cxnSp macro="">
      <xdr:nvCxnSpPr>
        <xdr:cNvPr id="9" name="연결선: 구부러짐 8">
          <a:extLst>
            <a:ext uri="{FF2B5EF4-FFF2-40B4-BE49-F238E27FC236}">
              <a16:creationId xmlns:a16="http://schemas.microsoft.com/office/drawing/2014/main" id="{E6B445FD-109C-4EEC-1069-A856D65D0758}"/>
            </a:ext>
          </a:extLst>
        </xdr:cNvPr>
        <xdr:cNvCxnSpPr/>
      </xdr:nvCxnSpPr>
      <xdr:spPr>
        <a:xfrm flipV="1">
          <a:off x="5441950" y="5022850"/>
          <a:ext cx="1308100" cy="501650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</xdr:colOff>
      <xdr:row>29</xdr:row>
      <xdr:rowOff>101600</xdr:rowOff>
    </xdr:from>
    <xdr:to>
      <xdr:col>9</xdr:col>
      <xdr:colOff>622300</xdr:colOff>
      <xdr:row>29</xdr:row>
      <xdr:rowOff>139700</xdr:rowOff>
    </xdr:to>
    <xdr:cxnSp macro="">
      <xdr:nvCxnSpPr>
        <xdr:cNvPr id="15" name="연결선: 구부러짐 14">
          <a:extLst>
            <a:ext uri="{FF2B5EF4-FFF2-40B4-BE49-F238E27FC236}">
              <a16:creationId xmlns:a16="http://schemas.microsoft.com/office/drawing/2014/main" id="{75FD2B20-FB03-FBE7-9E78-73F1435823B0}"/>
            </a:ext>
          </a:extLst>
        </xdr:cNvPr>
        <xdr:cNvCxnSpPr/>
      </xdr:nvCxnSpPr>
      <xdr:spPr>
        <a:xfrm flipV="1">
          <a:off x="5441950" y="6362700"/>
          <a:ext cx="1250950" cy="38100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</xdr:colOff>
      <xdr:row>30</xdr:row>
      <xdr:rowOff>25400</xdr:rowOff>
    </xdr:from>
    <xdr:to>
      <xdr:col>9</xdr:col>
      <xdr:colOff>622300</xdr:colOff>
      <xdr:row>30</xdr:row>
      <xdr:rowOff>120650</xdr:rowOff>
    </xdr:to>
    <xdr:cxnSp macro="">
      <xdr:nvCxnSpPr>
        <xdr:cNvPr id="17" name="연결선: 구부러짐 16">
          <a:extLst>
            <a:ext uri="{FF2B5EF4-FFF2-40B4-BE49-F238E27FC236}">
              <a16:creationId xmlns:a16="http://schemas.microsoft.com/office/drawing/2014/main" id="{EE075935-C6D4-FD2D-287C-8A4E8F064CA1}"/>
            </a:ext>
          </a:extLst>
        </xdr:cNvPr>
        <xdr:cNvCxnSpPr/>
      </xdr:nvCxnSpPr>
      <xdr:spPr>
        <a:xfrm flipV="1">
          <a:off x="5441950" y="6502400"/>
          <a:ext cx="1250950" cy="95250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</xdr:colOff>
      <xdr:row>30</xdr:row>
      <xdr:rowOff>196850</xdr:rowOff>
    </xdr:from>
    <xdr:to>
      <xdr:col>9</xdr:col>
      <xdr:colOff>596900</xdr:colOff>
      <xdr:row>31</xdr:row>
      <xdr:rowOff>107950</xdr:rowOff>
    </xdr:to>
    <xdr:cxnSp macro="">
      <xdr:nvCxnSpPr>
        <xdr:cNvPr id="18" name="연결선: 구부러짐 17">
          <a:extLst>
            <a:ext uri="{FF2B5EF4-FFF2-40B4-BE49-F238E27FC236}">
              <a16:creationId xmlns:a16="http://schemas.microsoft.com/office/drawing/2014/main" id="{C17BCDB1-3715-4024-196D-C953FCA859F0}"/>
            </a:ext>
          </a:extLst>
        </xdr:cNvPr>
        <xdr:cNvCxnSpPr/>
      </xdr:nvCxnSpPr>
      <xdr:spPr>
        <a:xfrm flipV="1">
          <a:off x="5441950" y="6673850"/>
          <a:ext cx="1225550" cy="127000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</xdr:colOff>
      <xdr:row>31</xdr:row>
      <xdr:rowOff>88900</xdr:rowOff>
    </xdr:from>
    <xdr:to>
      <xdr:col>9</xdr:col>
      <xdr:colOff>603250</xdr:colOff>
      <xdr:row>32</xdr:row>
      <xdr:rowOff>107950</xdr:rowOff>
    </xdr:to>
    <xdr:cxnSp macro="">
      <xdr:nvCxnSpPr>
        <xdr:cNvPr id="19" name="연결선: 구부러짐 18">
          <a:extLst>
            <a:ext uri="{FF2B5EF4-FFF2-40B4-BE49-F238E27FC236}">
              <a16:creationId xmlns:a16="http://schemas.microsoft.com/office/drawing/2014/main" id="{FD8C16AA-D182-A238-DB19-D1613A313584}"/>
            </a:ext>
          </a:extLst>
        </xdr:cNvPr>
        <xdr:cNvCxnSpPr/>
      </xdr:nvCxnSpPr>
      <xdr:spPr>
        <a:xfrm flipV="1">
          <a:off x="5441950" y="6781800"/>
          <a:ext cx="1231900" cy="234950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</xdr:colOff>
      <xdr:row>31</xdr:row>
      <xdr:rowOff>152400</xdr:rowOff>
    </xdr:from>
    <xdr:to>
      <xdr:col>9</xdr:col>
      <xdr:colOff>603250</xdr:colOff>
      <xdr:row>33</xdr:row>
      <xdr:rowOff>107950</xdr:rowOff>
    </xdr:to>
    <xdr:cxnSp macro="">
      <xdr:nvCxnSpPr>
        <xdr:cNvPr id="20" name="연결선: 구부러짐 19">
          <a:extLst>
            <a:ext uri="{FF2B5EF4-FFF2-40B4-BE49-F238E27FC236}">
              <a16:creationId xmlns:a16="http://schemas.microsoft.com/office/drawing/2014/main" id="{4E34CEA4-4F7E-D8B4-FDEC-39A4BB33192F}"/>
            </a:ext>
          </a:extLst>
        </xdr:cNvPr>
        <xdr:cNvCxnSpPr/>
      </xdr:nvCxnSpPr>
      <xdr:spPr>
        <a:xfrm flipV="1">
          <a:off x="5441950" y="6845300"/>
          <a:ext cx="1231900" cy="387350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</xdr:colOff>
      <xdr:row>32</xdr:row>
      <xdr:rowOff>50800</xdr:rowOff>
    </xdr:from>
    <xdr:to>
      <xdr:col>9</xdr:col>
      <xdr:colOff>654050</xdr:colOff>
      <xdr:row>34</xdr:row>
      <xdr:rowOff>107950</xdr:rowOff>
    </xdr:to>
    <xdr:cxnSp macro="">
      <xdr:nvCxnSpPr>
        <xdr:cNvPr id="21" name="연결선: 구부러짐 20">
          <a:extLst>
            <a:ext uri="{FF2B5EF4-FFF2-40B4-BE49-F238E27FC236}">
              <a16:creationId xmlns:a16="http://schemas.microsoft.com/office/drawing/2014/main" id="{6628C29A-A7BD-557D-74D8-F981D5525723}"/>
            </a:ext>
          </a:extLst>
        </xdr:cNvPr>
        <xdr:cNvCxnSpPr/>
      </xdr:nvCxnSpPr>
      <xdr:spPr>
        <a:xfrm flipV="1">
          <a:off x="5441950" y="6959600"/>
          <a:ext cx="1282700" cy="488950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</xdr:colOff>
      <xdr:row>32</xdr:row>
      <xdr:rowOff>127000</xdr:rowOff>
    </xdr:from>
    <xdr:to>
      <xdr:col>10</xdr:col>
      <xdr:colOff>19050</xdr:colOff>
      <xdr:row>35</xdr:row>
      <xdr:rowOff>107950</xdr:rowOff>
    </xdr:to>
    <xdr:cxnSp macro="">
      <xdr:nvCxnSpPr>
        <xdr:cNvPr id="22" name="연결선: 구부러짐 21">
          <a:extLst>
            <a:ext uri="{FF2B5EF4-FFF2-40B4-BE49-F238E27FC236}">
              <a16:creationId xmlns:a16="http://schemas.microsoft.com/office/drawing/2014/main" id="{0103391D-7C6D-556B-2FBC-4CF95F3D63D9}"/>
            </a:ext>
          </a:extLst>
        </xdr:cNvPr>
        <xdr:cNvCxnSpPr/>
      </xdr:nvCxnSpPr>
      <xdr:spPr>
        <a:xfrm flipV="1">
          <a:off x="5441950" y="7035800"/>
          <a:ext cx="1308100" cy="628650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20</xdr:row>
      <xdr:rowOff>95250</xdr:rowOff>
    </xdr:from>
    <xdr:to>
      <xdr:col>13</xdr:col>
      <xdr:colOff>628650</xdr:colOff>
      <xdr:row>20</xdr:row>
      <xdr:rowOff>101600</xdr:rowOff>
    </xdr:to>
    <xdr:cxnSp macro="">
      <xdr:nvCxnSpPr>
        <xdr:cNvPr id="30" name="연결선: 구부러짐 29">
          <a:extLst>
            <a:ext uri="{FF2B5EF4-FFF2-40B4-BE49-F238E27FC236}">
              <a16:creationId xmlns:a16="http://schemas.microsoft.com/office/drawing/2014/main" id="{2A827183-00B5-4D50-BFC8-11F5B2B78E71}"/>
            </a:ext>
          </a:extLst>
        </xdr:cNvPr>
        <xdr:cNvCxnSpPr/>
      </xdr:nvCxnSpPr>
      <xdr:spPr>
        <a:xfrm>
          <a:off x="8318500" y="4413250"/>
          <a:ext cx="1022350" cy="6350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107950</xdr:colOff>
      <xdr:row>20</xdr:row>
      <xdr:rowOff>184150</xdr:rowOff>
    </xdr:from>
    <xdr:to>
      <xdr:col>13</xdr:col>
      <xdr:colOff>635000</xdr:colOff>
      <xdr:row>29</xdr:row>
      <xdr:rowOff>31750</xdr:rowOff>
    </xdr:to>
    <xdr:cxnSp macro="">
      <xdr:nvCxnSpPr>
        <xdr:cNvPr id="35" name="연결선: 구부러짐 34">
          <a:extLst>
            <a:ext uri="{FF2B5EF4-FFF2-40B4-BE49-F238E27FC236}">
              <a16:creationId xmlns:a16="http://schemas.microsoft.com/office/drawing/2014/main" id="{CC80035F-B381-2783-D772-8B26682E13D1}"/>
            </a:ext>
          </a:extLst>
        </xdr:cNvPr>
        <xdr:cNvCxnSpPr/>
      </xdr:nvCxnSpPr>
      <xdr:spPr>
        <a:xfrm rot="5400000" flipH="1" flipV="1">
          <a:off x="7858125" y="4803775"/>
          <a:ext cx="1790700" cy="1187450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463550</xdr:colOff>
      <xdr:row>20</xdr:row>
      <xdr:rowOff>95250</xdr:rowOff>
    </xdr:from>
    <xdr:to>
      <xdr:col>18</xdr:col>
      <xdr:colOff>165100</xdr:colOff>
      <xdr:row>20</xdr:row>
      <xdr:rowOff>101600</xdr:rowOff>
    </xdr:to>
    <xdr:cxnSp macro="">
      <xdr:nvCxnSpPr>
        <xdr:cNvPr id="39" name="연결선: 구부러짐 38">
          <a:extLst>
            <a:ext uri="{FF2B5EF4-FFF2-40B4-BE49-F238E27FC236}">
              <a16:creationId xmlns:a16="http://schemas.microsoft.com/office/drawing/2014/main" id="{4FCD9852-BD9E-854A-FC59-461BF0B4E9F9}"/>
            </a:ext>
          </a:extLst>
        </xdr:cNvPr>
        <xdr:cNvCxnSpPr/>
      </xdr:nvCxnSpPr>
      <xdr:spPr>
        <a:xfrm>
          <a:off x="11188700" y="4413250"/>
          <a:ext cx="1022350" cy="6350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520700</xdr:colOff>
      <xdr:row>20</xdr:row>
      <xdr:rowOff>101600</xdr:rowOff>
    </xdr:from>
    <xdr:to>
      <xdr:col>18</xdr:col>
      <xdr:colOff>63500</xdr:colOff>
      <xdr:row>22</xdr:row>
      <xdr:rowOff>146050</xdr:rowOff>
    </xdr:to>
    <xdr:cxnSp macro="">
      <xdr:nvCxnSpPr>
        <xdr:cNvPr id="40" name="연결선: 구부러짐 39">
          <a:extLst>
            <a:ext uri="{FF2B5EF4-FFF2-40B4-BE49-F238E27FC236}">
              <a16:creationId xmlns:a16="http://schemas.microsoft.com/office/drawing/2014/main" id="{4B148E13-C147-42A6-8777-8B9F9FA4C427}"/>
            </a:ext>
          </a:extLst>
        </xdr:cNvPr>
        <xdr:cNvCxnSpPr/>
      </xdr:nvCxnSpPr>
      <xdr:spPr>
        <a:xfrm>
          <a:off x="11245850" y="4419600"/>
          <a:ext cx="863600" cy="476250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114300</xdr:colOff>
      <xdr:row>20</xdr:row>
      <xdr:rowOff>107950</xdr:rowOff>
    </xdr:from>
    <xdr:to>
      <xdr:col>23</xdr:col>
      <xdr:colOff>25400</xdr:colOff>
      <xdr:row>20</xdr:row>
      <xdr:rowOff>133350</xdr:rowOff>
    </xdr:to>
    <xdr:cxnSp macro="">
      <xdr:nvCxnSpPr>
        <xdr:cNvPr id="43" name="연결선: 구부러짐 42">
          <a:extLst>
            <a:ext uri="{FF2B5EF4-FFF2-40B4-BE49-F238E27FC236}">
              <a16:creationId xmlns:a16="http://schemas.microsoft.com/office/drawing/2014/main" id="{F7F77871-A0D4-4108-B8B8-6040EF0DED64}"/>
            </a:ext>
          </a:extLst>
        </xdr:cNvPr>
        <xdr:cNvCxnSpPr/>
      </xdr:nvCxnSpPr>
      <xdr:spPr>
        <a:xfrm>
          <a:off x="14287500" y="4425950"/>
          <a:ext cx="1231900" cy="25400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114300</xdr:colOff>
      <xdr:row>20</xdr:row>
      <xdr:rowOff>146050</xdr:rowOff>
    </xdr:from>
    <xdr:to>
      <xdr:col>23</xdr:col>
      <xdr:colOff>31750</xdr:colOff>
      <xdr:row>27</xdr:row>
      <xdr:rowOff>158750</xdr:rowOff>
    </xdr:to>
    <xdr:cxnSp macro="">
      <xdr:nvCxnSpPr>
        <xdr:cNvPr id="45" name="연결선: 구부러짐 44">
          <a:extLst>
            <a:ext uri="{FF2B5EF4-FFF2-40B4-BE49-F238E27FC236}">
              <a16:creationId xmlns:a16="http://schemas.microsoft.com/office/drawing/2014/main" id="{41C32F81-6B02-46CB-9E5F-7A50C1DDC602}"/>
            </a:ext>
          </a:extLst>
        </xdr:cNvPr>
        <xdr:cNvCxnSpPr/>
      </xdr:nvCxnSpPr>
      <xdr:spPr>
        <a:xfrm rot="16200000" flipH="1">
          <a:off x="14144625" y="4606925"/>
          <a:ext cx="1524000" cy="1238250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609600</xdr:colOff>
      <xdr:row>20</xdr:row>
      <xdr:rowOff>127000</xdr:rowOff>
    </xdr:from>
    <xdr:to>
      <xdr:col>27</xdr:col>
      <xdr:colOff>31750</xdr:colOff>
      <xdr:row>20</xdr:row>
      <xdr:rowOff>133350</xdr:rowOff>
    </xdr:to>
    <xdr:cxnSp macro="">
      <xdr:nvCxnSpPr>
        <xdr:cNvPr id="48" name="연결선: 구부러짐 47">
          <a:extLst>
            <a:ext uri="{FF2B5EF4-FFF2-40B4-BE49-F238E27FC236}">
              <a16:creationId xmlns:a16="http://schemas.microsoft.com/office/drawing/2014/main" id="{285503E6-87FD-4DEB-8454-CB9161D52314}"/>
            </a:ext>
          </a:extLst>
        </xdr:cNvPr>
        <xdr:cNvCxnSpPr/>
      </xdr:nvCxnSpPr>
      <xdr:spPr>
        <a:xfrm flipV="1">
          <a:off x="17456150" y="4445000"/>
          <a:ext cx="742950" cy="6350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616857</xdr:colOff>
      <xdr:row>20</xdr:row>
      <xdr:rowOff>170543</xdr:rowOff>
    </xdr:from>
    <xdr:to>
      <xdr:col>27</xdr:col>
      <xdr:colOff>31750</xdr:colOff>
      <xdr:row>21</xdr:row>
      <xdr:rowOff>127000</xdr:rowOff>
    </xdr:to>
    <xdr:cxnSp macro="">
      <xdr:nvCxnSpPr>
        <xdr:cNvPr id="51" name="연결선: 구부러짐 50">
          <a:extLst>
            <a:ext uri="{FF2B5EF4-FFF2-40B4-BE49-F238E27FC236}">
              <a16:creationId xmlns:a16="http://schemas.microsoft.com/office/drawing/2014/main" id="{A0BFD886-6353-90F7-2EF3-DDA26A16C76E}"/>
            </a:ext>
          </a:extLst>
        </xdr:cNvPr>
        <xdr:cNvCxnSpPr/>
      </xdr:nvCxnSpPr>
      <xdr:spPr>
        <a:xfrm>
          <a:off x="17467943" y="4524829"/>
          <a:ext cx="735693" cy="174171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624114</xdr:colOff>
      <xdr:row>20</xdr:row>
      <xdr:rowOff>163285</xdr:rowOff>
    </xdr:from>
    <xdr:to>
      <xdr:col>27</xdr:col>
      <xdr:colOff>31750</xdr:colOff>
      <xdr:row>22</xdr:row>
      <xdr:rowOff>119743</xdr:rowOff>
    </xdr:to>
    <xdr:cxnSp macro="">
      <xdr:nvCxnSpPr>
        <xdr:cNvPr id="52" name="연결선: 구부러짐 51">
          <a:extLst>
            <a:ext uri="{FF2B5EF4-FFF2-40B4-BE49-F238E27FC236}">
              <a16:creationId xmlns:a16="http://schemas.microsoft.com/office/drawing/2014/main" id="{C7876A33-BD37-64C5-B51B-2CC6BA15F626}"/>
            </a:ext>
          </a:extLst>
        </xdr:cNvPr>
        <xdr:cNvCxnSpPr/>
      </xdr:nvCxnSpPr>
      <xdr:spPr>
        <a:xfrm>
          <a:off x="17475200" y="4517571"/>
          <a:ext cx="728436" cy="391886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656771</xdr:colOff>
      <xdr:row>20</xdr:row>
      <xdr:rowOff>156028</xdr:rowOff>
    </xdr:from>
    <xdr:to>
      <xdr:col>27</xdr:col>
      <xdr:colOff>31750</xdr:colOff>
      <xdr:row>23</xdr:row>
      <xdr:rowOff>101600</xdr:rowOff>
    </xdr:to>
    <xdr:cxnSp macro="">
      <xdr:nvCxnSpPr>
        <xdr:cNvPr id="53" name="연결선: 구부러짐 52">
          <a:extLst>
            <a:ext uri="{FF2B5EF4-FFF2-40B4-BE49-F238E27FC236}">
              <a16:creationId xmlns:a16="http://schemas.microsoft.com/office/drawing/2014/main" id="{8C4CCCD5-28ED-6587-BA8E-D92B55F34BC3}"/>
            </a:ext>
          </a:extLst>
        </xdr:cNvPr>
        <xdr:cNvCxnSpPr/>
      </xdr:nvCxnSpPr>
      <xdr:spPr>
        <a:xfrm>
          <a:off x="17507857" y="4510314"/>
          <a:ext cx="695779" cy="598715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609600</xdr:colOff>
      <xdr:row>27</xdr:row>
      <xdr:rowOff>130629</xdr:rowOff>
    </xdr:from>
    <xdr:to>
      <xdr:col>27</xdr:col>
      <xdr:colOff>31750</xdr:colOff>
      <xdr:row>27</xdr:row>
      <xdr:rowOff>136979</xdr:rowOff>
    </xdr:to>
    <xdr:cxnSp macro="">
      <xdr:nvCxnSpPr>
        <xdr:cNvPr id="54" name="연결선: 구부러짐 53">
          <a:extLst>
            <a:ext uri="{FF2B5EF4-FFF2-40B4-BE49-F238E27FC236}">
              <a16:creationId xmlns:a16="http://schemas.microsoft.com/office/drawing/2014/main" id="{083B90A5-505B-AB81-FB68-69187DC8DAF3}"/>
            </a:ext>
          </a:extLst>
        </xdr:cNvPr>
        <xdr:cNvCxnSpPr/>
      </xdr:nvCxnSpPr>
      <xdr:spPr>
        <a:xfrm flipV="1">
          <a:off x="17460686" y="6008915"/>
          <a:ext cx="742950" cy="6350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649514</xdr:colOff>
      <xdr:row>27</xdr:row>
      <xdr:rowOff>134257</xdr:rowOff>
    </xdr:from>
    <xdr:to>
      <xdr:col>27</xdr:col>
      <xdr:colOff>31750</xdr:colOff>
      <xdr:row>28</xdr:row>
      <xdr:rowOff>137886</xdr:rowOff>
    </xdr:to>
    <xdr:cxnSp macro="">
      <xdr:nvCxnSpPr>
        <xdr:cNvPr id="55" name="연결선: 구부러짐 54">
          <a:extLst>
            <a:ext uri="{FF2B5EF4-FFF2-40B4-BE49-F238E27FC236}">
              <a16:creationId xmlns:a16="http://schemas.microsoft.com/office/drawing/2014/main" id="{7EEA62FE-D228-1F3B-024E-B10F6346D87C}"/>
            </a:ext>
          </a:extLst>
        </xdr:cNvPr>
        <xdr:cNvCxnSpPr/>
      </xdr:nvCxnSpPr>
      <xdr:spPr>
        <a:xfrm>
          <a:off x="17500600" y="6012543"/>
          <a:ext cx="703036" cy="221343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68943</xdr:colOff>
      <xdr:row>27</xdr:row>
      <xdr:rowOff>159657</xdr:rowOff>
    </xdr:from>
    <xdr:to>
      <xdr:col>27</xdr:col>
      <xdr:colOff>31750</xdr:colOff>
      <xdr:row>29</xdr:row>
      <xdr:rowOff>116115</xdr:rowOff>
    </xdr:to>
    <xdr:cxnSp macro="">
      <xdr:nvCxnSpPr>
        <xdr:cNvPr id="56" name="연결선: 구부러짐 55">
          <a:extLst>
            <a:ext uri="{FF2B5EF4-FFF2-40B4-BE49-F238E27FC236}">
              <a16:creationId xmlns:a16="http://schemas.microsoft.com/office/drawing/2014/main" id="{1F75FC16-5FE8-EDB7-8399-6ABB10EF76C9}"/>
            </a:ext>
          </a:extLst>
        </xdr:cNvPr>
        <xdr:cNvCxnSpPr/>
      </xdr:nvCxnSpPr>
      <xdr:spPr>
        <a:xfrm>
          <a:off x="17580429" y="6037943"/>
          <a:ext cx="623207" cy="391886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76200</xdr:colOff>
      <xdr:row>27</xdr:row>
      <xdr:rowOff>192314</xdr:rowOff>
    </xdr:from>
    <xdr:to>
      <xdr:col>27</xdr:col>
      <xdr:colOff>31750</xdr:colOff>
      <xdr:row>30</xdr:row>
      <xdr:rowOff>119743</xdr:rowOff>
    </xdr:to>
    <xdr:cxnSp macro="">
      <xdr:nvCxnSpPr>
        <xdr:cNvPr id="57" name="연결선: 구부러짐 56">
          <a:extLst>
            <a:ext uri="{FF2B5EF4-FFF2-40B4-BE49-F238E27FC236}">
              <a16:creationId xmlns:a16="http://schemas.microsoft.com/office/drawing/2014/main" id="{77447A7E-800A-1C4F-BD1C-1B5D2750764B}"/>
            </a:ext>
          </a:extLst>
        </xdr:cNvPr>
        <xdr:cNvCxnSpPr/>
      </xdr:nvCxnSpPr>
      <xdr:spPr>
        <a:xfrm>
          <a:off x="17587686" y="6070600"/>
          <a:ext cx="615950" cy="580572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</xdr:row>
      <xdr:rowOff>0</xdr:rowOff>
    </xdr:from>
    <xdr:to>
      <xdr:col>21</xdr:col>
      <xdr:colOff>85725</xdr:colOff>
      <xdr:row>2</xdr:row>
      <xdr:rowOff>123825</xdr:rowOff>
    </xdr:to>
    <xdr:sp macro="" textlink="">
      <xdr:nvSpPr>
        <xdr:cNvPr id="2" name="순서도: 카드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A6BD70-C323-4843-9857-2C6BD390800B}"/>
            </a:ext>
          </a:extLst>
        </xdr:cNvPr>
        <xdr:cNvSpPr/>
      </xdr:nvSpPr>
      <xdr:spPr>
        <a:xfrm>
          <a:off x="16383000" y="0"/>
          <a:ext cx="777875" cy="377825"/>
        </a:xfrm>
        <a:prstGeom prst="flowChartPunchedCard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>
              <a:solidFill>
                <a:schemeClr val="bg1"/>
              </a:solidFill>
              <a:latin typeface="Impact" panose="020B0806030902050204" pitchFamily="34" charset="0"/>
            </a:rPr>
            <a:t>[ </a:t>
          </a:r>
          <a:r>
            <a:rPr lang="ko-KR" altLang="en-US" sz="1100">
              <a:solidFill>
                <a:schemeClr val="bg1"/>
              </a:solidFill>
              <a:latin typeface="Impact" panose="020B0806030902050204" pitchFamily="34" charset="0"/>
            </a:rPr>
            <a:t>목 차 </a:t>
          </a:r>
          <a:r>
            <a:rPr lang="en-US" altLang="ko-KR" sz="1100">
              <a:solidFill>
                <a:schemeClr val="bg1"/>
              </a:solidFill>
              <a:latin typeface="Impact" panose="020B0806030902050204" pitchFamily="34" charset="0"/>
            </a:rPr>
            <a:t>]</a:t>
          </a:r>
          <a:endParaRPr lang="en-US" sz="1100">
            <a:solidFill>
              <a:schemeClr val="bg1"/>
            </a:solidFill>
            <a:latin typeface="Impact" panose="020B080603090205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FE3B-E81E-41AF-9747-A4D2E3F78817}">
  <dimension ref="B4:AC36"/>
  <sheetViews>
    <sheetView tabSelected="1" zoomScaleNormal="100" workbookViewId="0">
      <selection activeCell="Q31" sqref="Q31"/>
    </sheetView>
  </sheetViews>
  <sheetFormatPr defaultRowHeight="17" x14ac:dyDescent="0.45"/>
  <cols>
    <col min="3" max="6" width="9.08203125" bestFit="1" customWidth="1"/>
    <col min="15" max="15" width="9.08203125" bestFit="1" customWidth="1"/>
    <col min="19" max="19" width="10.58203125" bestFit="1" customWidth="1"/>
    <col min="24" max="24" width="9.08203125" bestFit="1" customWidth="1"/>
    <col min="28" max="28" width="9.08203125" bestFit="1" customWidth="1"/>
  </cols>
  <sheetData>
    <row r="4" spans="2:10" x14ac:dyDescent="0.45">
      <c r="B4" s="66" t="s">
        <v>94</v>
      </c>
    </row>
    <row r="5" spans="2:10" x14ac:dyDescent="0.45">
      <c r="C5" t="str">
        <f>전력발전!K49</f>
        <v>원자력</v>
      </c>
      <c r="D5" t="str">
        <f>전력발전!L49</f>
        <v>석탄</v>
      </c>
      <c r="E5" t="str">
        <f>전력발전!M49</f>
        <v>LNG</v>
      </c>
      <c r="F5" t="str">
        <f>전력발전!N49</f>
        <v>신재생</v>
      </c>
      <c r="G5" t="str">
        <f>전력발전!O49</f>
        <v>유류</v>
      </c>
      <c r="H5" t="str">
        <f>전력발전!P49</f>
        <v>양수</v>
      </c>
      <c r="I5" t="str">
        <f>전력발전!Q49</f>
        <v>기타</v>
      </c>
      <c r="J5" t="str">
        <f>전력발전!R49</f>
        <v>계</v>
      </c>
    </row>
    <row r="6" spans="2:10" x14ac:dyDescent="0.45">
      <c r="B6" t="str">
        <f>전력발전!A50</f>
        <v>경기</v>
      </c>
      <c r="C6" s="3">
        <f>전력발전!K50/1000</f>
        <v>0</v>
      </c>
      <c r="D6" s="3">
        <f>전력발전!L50/1000</f>
        <v>1727.9448625580001</v>
      </c>
      <c r="E6" s="3">
        <f>전력발전!M50/1000</f>
        <v>79051.163145457991</v>
      </c>
      <c r="F6" s="3">
        <f>전력발전!N50/1000</f>
        <v>4455.9239687639993</v>
      </c>
      <c r="G6" s="3">
        <f>전력발전!O50/1000</f>
        <v>58.291472245999998</v>
      </c>
      <c r="H6" s="3">
        <f>전력발전!P50/1000</f>
        <v>334.63017012</v>
      </c>
      <c r="I6" s="3">
        <f>전력발전!Q50/1000</f>
        <v>152.21006789400005</v>
      </c>
      <c r="J6" s="3">
        <f>전력발전!R50/1000</f>
        <v>85780.163687039982</v>
      </c>
    </row>
    <row r="7" spans="2:10" x14ac:dyDescent="0.45">
      <c r="B7" t="str">
        <f>전력발전!A51</f>
        <v>경기외</v>
      </c>
      <c r="C7" s="3">
        <f>전력발전!K51/1000</f>
        <v>176054.01241699999</v>
      </c>
      <c r="D7" s="3">
        <f>전력발전!L51/1000</f>
        <v>194932.56105698895</v>
      </c>
      <c r="E7" s="3">
        <f>전력발전!M51/1000</f>
        <v>84523.724534241002</v>
      </c>
      <c r="F7" s="3">
        <f>전력발전!N51/1000</f>
        <v>46351.510871586004</v>
      </c>
      <c r="G7" s="3">
        <f>전력발전!O51/1000</f>
        <v>1511.129501616</v>
      </c>
      <c r="H7" s="3">
        <f>전력발전!P51/1000</f>
        <v>3380.41899302</v>
      </c>
      <c r="I7" s="3">
        <f>전력발전!Q51/1000</f>
        <v>1866.8437345129998</v>
      </c>
      <c r="J7" s="3">
        <f>전력발전!R51/1000</f>
        <v>508620.20110896503</v>
      </c>
    </row>
    <row r="10" spans="2:10" x14ac:dyDescent="0.45">
      <c r="B10" s="67" t="s">
        <v>95</v>
      </c>
    </row>
    <row r="11" spans="2:10" x14ac:dyDescent="0.45">
      <c r="C11" t="str">
        <f>전력소비!B85</f>
        <v>전국</v>
      </c>
      <c r="D11" t="str">
        <f>전력소비!C85</f>
        <v>경기</v>
      </c>
      <c r="E11" t="str">
        <f>전력소비!D85</f>
        <v>경기외</v>
      </c>
    </row>
    <row r="12" spans="2:10" x14ac:dyDescent="0.45">
      <c r="B12">
        <f>전력소비!A86</f>
        <v>2022</v>
      </c>
      <c r="C12" s="69">
        <f>전력소비!B86</f>
        <v>547932.74600000004</v>
      </c>
      <c r="D12" s="69">
        <f>전력소비!C86</f>
        <v>140531.01199999999</v>
      </c>
      <c r="E12" s="69">
        <f>전력소비!D86</f>
        <v>407401.73400000005</v>
      </c>
    </row>
    <row r="13" spans="2:10" x14ac:dyDescent="0.45">
      <c r="B13" t="str">
        <f>전력소비!A87</f>
        <v>산업</v>
      </c>
      <c r="C13" s="69">
        <f>전력소비!B87</f>
        <v>292206.85399999999</v>
      </c>
      <c r="D13" s="69">
        <f>전력소비!C87</f>
        <v>74059.861999999994</v>
      </c>
      <c r="E13" s="69">
        <f>전력소비!D87</f>
        <v>218146.992</v>
      </c>
    </row>
    <row r="14" spans="2:10" x14ac:dyDescent="0.45">
      <c r="B14" t="str">
        <f>전력소비!A88</f>
        <v>수송</v>
      </c>
      <c r="C14" s="69">
        <f>전력소비!B88</f>
        <v>4464.942</v>
      </c>
      <c r="D14" s="69">
        <f>전력소비!C88</f>
        <v>1331.9269999999999</v>
      </c>
      <c r="E14" s="69">
        <f>전력소비!D88</f>
        <v>3133.0149999999999</v>
      </c>
    </row>
    <row r="15" spans="2:10" x14ac:dyDescent="0.45">
      <c r="B15" t="str">
        <f>전력소비!A89</f>
        <v>가정</v>
      </c>
      <c r="C15" s="69">
        <f>전력소비!B89</f>
        <v>78557.570999999996</v>
      </c>
      <c r="D15" s="69">
        <f>전력소비!C89</f>
        <v>21128.15</v>
      </c>
      <c r="E15" s="69">
        <f>전력소비!D89</f>
        <v>57429.421000000002</v>
      </c>
    </row>
    <row r="16" spans="2:10" x14ac:dyDescent="0.45">
      <c r="B16" t="str">
        <f>전력소비!A90</f>
        <v>상업∙공공</v>
      </c>
      <c r="C16" s="69">
        <f>전력소비!B90</f>
        <v>172703.37900000002</v>
      </c>
      <c r="D16" s="69">
        <f>전력소비!C90</f>
        <v>44011.072999999997</v>
      </c>
      <c r="E16" s="69">
        <f>전력소비!D90</f>
        <v>128692.30600000001</v>
      </c>
    </row>
    <row r="20" spans="6:29" x14ac:dyDescent="0.45">
      <c r="F20" s="3"/>
    </row>
    <row r="21" spans="6:29" x14ac:dyDescent="0.45">
      <c r="F21" s="3">
        <f>D6</f>
        <v>1727.9448625580001</v>
      </c>
      <c r="G21" t="s">
        <v>102</v>
      </c>
      <c r="K21" s="3">
        <f>SUM(F21:F26)</f>
        <v>85780.163687039982</v>
      </c>
      <c r="L21" t="s">
        <v>100</v>
      </c>
      <c r="O21" s="3">
        <f>SUM(K21,K30)</f>
        <v>594400.36479600496</v>
      </c>
      <c r="P21" t="s">
        <v>96</v>
      </c>
      <c r="S21" s="69">
        <f>SUM(X21,X28)</f>
        <v>547932.74600000004</v>
      </c>
      <c r="T21" t="s">
        <v>97</v>
      </c>
      <c r="X21" s="69">
        <f>SUM(AB21:AB24)</f>
        <v>140531.01199999999</v>
      </c>
      <c r="Y21" t="s">
        <v>99</v>
      </c>
      <c r="AB21" s="69">
        <f>D13</f>
        <v>74059.861999999994</v>
      </c>
      <c r="AC21" t="s">
        <v>103</v>
      </c>
    </row>
    <row r="22" spans="6:29" x14ac:dyDescent="0.45">
      <c r="F22" s="3">
        <f>E6</f>
        <v>79051.163145457991</v>
      </c>
      <c r="G22" t="s">
        <v>118</v>
      </c>
      <c r="S22" s="68"/>
      <c r="AB22" s="69">
        <f>D14</f>
        <v>1331.9269999999999</v>
      </c>
      <c r="AC22" t="s">
        <v>104</v>
      </c>
    </row>
    <row r="23" spans="6:29" x14ac:dyDescent="0.45">
      <c r="F23" s="3">
        <f>F6</f>
        <v>4455.9239687639993</v>
      </c>
      <c r="G23" t="s">
        <v>117</v>
      </c>
      <c r="S23" s="69">
        <f>O21-S21</f>
        <v>46467.618796004914</v>
      </c>
      <c r="T23" t="s">
        <v>98</v>
      </c>
      <c r="AB23" s="69">
        <f>D15</f>
        <v>21128.15</v>
      </c>
      <c r="AC23" t="s">
        <v>105</v>
      </c>
    </row>
    <row r="24" spans="6:29" x14ac:dyDescent="0.45">
      <c r="F24" s="3">
        <f>G6</f>
        <v>58.291472245999998</v>
      </c>
      <c r="G24" t="s">
        <v>116</v>
      </c>
      <c r="AB24" s="69">
        <f>D16</f>
        <v>44011.072999999997</v>
      </c>
      <c r="AC24" t="s">
        <v>106</v>
      </c>
    </row>
    <row r="25" spans="6:29" x14ac:dyDescent="0.45">
      <c r="F25" s="3">
        <f>H6</f>
        <v>334.63017012</v>
      </c>
      <c r="G25" t="s">
        <v>115</v>
      </c>
    </row>
    <row r="26" spans="6:29" x14ac:dyDescent="0.45">
      <c r="F26" s="3">
        <f>I6</f>
        <v>152.21006789400005</v>
      </c>
      <c r="G26" t="s">
        <v>114</v>
      </c>
    </row>
    <row r="28" spans="6:29" x14ac:dyDescent="0.45">
      <c r="X28" s="3">
        <f>SUM(AB28:AB31)</f>
        <v>407401.73400000005</v>
      </c>
      <c r="Y28" t="s">
        <v>123</v>
      </c>
      <c r="AB28" s="3">
        <f>E13</f>
        <v>218146.992</v>
      </c>
      <c r="AC28" t="s">
        <v>119</v>
      </c>
    </row>
    <row r="29" spans="6:29" x14ac:dyDescent="0.45">
      <c r="AB29" s="3">
        <f t="shared" ref="AB29:AB31" si="0">E14</f>
        <v>3133.0149999999999</v>
      </c>
      <c r="AC29" t="s">
        <v>120</v>
      </c>
    </row>
    <row r="30" spans="6:29" x14ac:dyDescent="0.45">
      <c r="F30" s="3">
        <f>C7</f>
        <v>176054.01241699999</v>
      </c>
      <c r="G30" t="s">
        <v>112</v>
      </c>
      <c r="K30" s="3">
        <f>SUM(F30:F36)</f>
        <v>508620.20110896492</v>
      </c>
      <c r="L30" t="s">
        <v>101</v>
      </c>
      <c r="AB30" s="3">
        <f t="shared" si="0"/>
        <v>57429.421000000002</v>
      </c>
      <c r="AC30" t="s">
        <v>121</v>
      </c>
    </row>
    <row r="31" spans="6:29" x14ac:dyDescent="0.45">
      <c r="F31" s="3">
        <f>D7</f>
        <v>194932.56105698895</v>
      </c>
      <c r="G31" t="s">
        <v>113</v>
      </c>
      <c r="AB31" s="3">
        <f t="shared" si="0"/>
        <v>128692.30600000001</v>
      </c>
      <c r="AC31" t="s">
        <v>122</v>
      </c>
    </row>
    <row r="32" spans="6:29" x14ac:dyDescent="0.45">
      <c r="F32" s="3">
        <f>E7</f>
        <v>84523.724534241002</v>
      </c>
      <c r="G32" t="s">
        <v>111</v>
      </c>
    </row>
    <row r="33" spans="6:7" x14ac:dyDescent="0.45">
      <c r="F33" s="3">
        <f>F7</f>
        <v>46351.510871586004</v>
      </c>
      <c r="G33" t="s">
        <v>110</v>
      </c>
    </row>
    <row r="34" spans="6:7" x14ac:dyDescent="0.45">
      <c r="F34" s="3">
        <f>G7</f>
        <v>1511.129501616</v>
      </c>
      <c r="G34" t="s">
        <v>109</v>
      </c>
    </row>
    <row r="35" spans="6:7" x14ac:dyDescent="0.45">
      <c r="F35" s="3">
        <f>H7</f>
        <v>3380.41899302</v>
      </c>
      <c r="G35" t="s">
        <v>108</v>
      </c>
    </row>
    <row r="36" spans="6:7" x14ac:dyDescent="0.45">
      <c r="F36" s="3">
        <f>I7</f>
        <v>1866.8437345129998</v>
      </c>
      <c r="G36" t="s">
        <v>107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4F79-8FB0-4A92-9CAD-BEEABA567747}">
  <sheetPr>
    <tabColor theme="8" tint="0.79998168889431442"/>
  </sheetPr>
  <dimension ref="A1:V51"/>
  <sheetViews>
    <sheetView workbookViewId="0">
      <selection activeCell="N50" sqref="N50"/>
    </sheetView>
  </sheetViews>
  <sheetFormatPr defaultColWidth="8.9140625" defaultRowHeight="14" x14ac:dyDescent="0.25"/>
  <cols>
    <col min="1" max="1" width="12.33203125" style="5" customWidth="1"/>
    <col min="2" max="2" width="7.75" style="5" hidden="1" customWidth="1"/>
    <col min="3" max="3" width="7.4140625" style="5" hidden="1" customWidth="1"/>
    <col min="4" max="4" width="7.9140625" style="5" hidden="1" customWidth="1"/>
    <col min="5" max="6" width="7.75" style="5" hidden="1" customWidth="1"/>
    <col min="7" max="8" width="7.33203125" style="5" hidden="1" customWidth="1"/>
    <col min="9" max="9" width="6.33203125" style="5" hidden="1" customWidth="1"/>
    <col min="10" max="10" width="7.75" style="5" hidden="1" customWidth="1"/>
    <col min="11" max="12" width="12.58203125" style="5" bestFit="1" customWidth="1"/>
    <col min="13" max="13" width="12.4140625" style="5" bestFit="1" customWidth="1"/>
    <col min="14" max="14" width="11.6640625" style="5" bestFit="1" customWidth="1"/>
    <col min="15" max="15" width="10.5" style="5" bestFit="1" customWidth="1"/>
    <col min="16" max="16" width="10.58203125" style="5" bestFit="1" customWidth="1"/>
    <col min="17" max="17" width="10.6640625" style="5" bestFit="1" customWidth="1"/>
    <col min="18" max="18" width="12.58203125" style="5" bestFit="1" customWidth="1"/>
    <col min="19" max="19" width="9.6640625" style="5" bestFit="1" customWidth="1"/>
    <col min="20" max="16384" width="8.9140625" style="5"/>
  </cols>
  <sheetData>
    <row r="1" spans="1:22" x14ac:dyDescent="0.25">
      <c r="A1" s="70" t="s">
        <v>124</v>
      </c>
    </row>
    <row r="2" spans="1:22" ht="23" x14ac:dyDescent="0.25">
      <c r="A2" s="4" t="s">
        <v>89</v>
      </c>
    </row>
    <row r="3" spans="1:22" ht="21" x14ac:dyDescent="0.25">
      <c r="A3" s="6" t="s">
        <v>90</v>
      </c>
    </row>
    <row r="4" spans="1:22" x14ac:dyDescent="0.25">
      <c r="A4" s="77" t="s">
        <v>2</v>
      </c>
      <c r="B4" s="80" t="s">
        <v>3</v>
      </c>
      <c r="C4" s="80"/>
      <c r="D4" s="80"/>
      <c r="E4" s="80"/>
      <c r="F4" s="80"/>
      <c r="G4" s="80"/>
      <c r="H4" s="80"/>
      <c r="I4" s="80"/>
      <c r="J4" s="81"/>
      <c r="K4" s="82" t="s">
        <v>4</v>
      </c>
      <c r="L4" s="83"/>
      <c r="M4" s="83"/>
      <c r="N4" s="83"/>
      <c r="O4" s="83"/>
      <c r="P4" s="83"/>
      <c r="Q4" s="83"/>
      <c r="R4" s="83"/>
      <c r="S4" s="84"/>
    </row>
    <row r="5" spans="1:22" x14ac:dyDescent="0.25">
      <c r="A5" s="78"/>
      <c r="B5" s="85" t="s">
        <v>5</v>
      </c>
      <c r="C5" s="76" t="s">
        <v>6</v>
      </c>
      <c r="D5" s="76"/>
      <c r="E5" s="72" t="s">
        <v>7</v>
      </c>
      <c r="F5" s="72" t="s">
        <v>8</v>
      </c>
      <c r="G5" s="72" t="s">
        <v>9</v>
      </c>
      <c r="H5" s="72" t="s">
        <v>10</v>
      </c>
      <c r="I5" s="72" t="s">
        <v>11</v>
      </c>
      <c r="J5" s="72" t="s">
        <v>12</v>
      </c>
      <c r="K5" s="74" t="s">
        <v>5</v>
      </c>
      <c r="L5" s="76" t="s">
        <v>6</v>
      </c>
      <c r="M5" s="76"/>
      <c r="N5" s="87" t="s">
        <v>7</v>
      </c>
      <c r="O5" s="87" t="s">
        <v>8</v>
      </c>
      <c r="P5" s="87" t="s">
        <v>9</v>
      </c>
      <c r="Q5" s="87" t="s">
        <v>10</v>
      </c>
      <c r="R5" s="87" t="s">
        <v>13</v>
      </c>
      <c r="S5" s="89" t="s">
        <v>12</v>
      </c>
    </row>
    <row r="6" spans="1:22" ht="34" x14ac:dyDescent="0.25">
      <c r="A6" s="79"/>
      <c r="B6" s="86"/>
      <c r="C6" s="48" t="s">
        <v>91</v>
      </c>
      <c r="D6" s="48" t="s">
        <v>92</v>
      </c>
      <c r="E6" s="73"/>
      <c r="F6" s="73"/>
      <c r="G6" s="73"/>
      <c r="H6" s="73"/>
      <c r="I6" s="73"/>
      <c r="J6" s="73"/>
      <c r="K6" s="75"/>
      <c r="L6" s="49" t="s">
        <v>91</v>
      </c>
      <c r="M6" s="49" t="s">
        <v>92</v>
      </c>
      <c r="N6" s="88"/>
      <c r="O6" s="88"/>
      <c r="P6" s="88"/>
      <c r="Q6" s="88"/>
      <c r="R6" s="88"/>
      <c r="S6" s="90"/>
    </row>
    <row r="7" spans="1:22" x14ac:dyDescent="0.25">
      <c r="A7" s="50" t="s">
        <v>14</v>
      </c>
      <c r="B7" s="8">
        <v>0</v>
      </c>
      <c r="C7" s="8">
        <v>0</v>
      </c>
      <c r="D7" s="8">
        <v>0</v>
      </c>
      <c r="E7" s="9">
        <v>802346</v>
      </c>
      <c r="F7" s="9">
        <v>120492.825</v>
      </c>
      <c r="G7" s="8">
        <v>0</v>
      </c>
      <c r="H7" s="8">
        <v>0</v>
      </c>
      <c r="I7" s="9">
        <v>27950</v>
      </c>
      <c r="J7" s="51">
        <v>950788.82499999995</v>
      </c>
      <c r="K7" s="52">
        <v>0</v>
      </c>
      <c r="L7" s="8">
        <v>0</v>
      </c>
      <c r="M7" s="8">
        <v>0</v>
      </c>
      <c r="N7" s="9">
        <v>3783056.6422589999</v>
      </c>
      <c r="O7" s="9">
        <v>407872.621048</v>
      </c>
      <c r="P7" s="8">
        <v>0</v>
      </c>
      <c r="Q7" s="8">
        <v>0</v>
      </c>
      <c r="R7" s="10">
        <v>145824.645586</v>
      </c>
      <c r="S7" s="53">
        <v>4336753.9088929994</v>
      </c>
      <c r="U7" s="47"/>
      <c r="V7" s="47"/>
    </row>
    <row r="8" spans="1:22" x14ac:dyDescent="0.25">
      <c r="A8" s="7" t="s">
        <v>15</v>
      </c>
      <c r="B8" s="11">
        <v>4550000</v>
      </c>
      <c r="C8" s="8">
        <v>0</v>
      </c>
      <c r="D8" s="11">
        <v>19000</v>
      </c>
      <c r="E8" s="11">
        <v>1845836</v>
      </c>
      <c r="F8" s="11">
        <v>219056.72</v>
      </c>
      <c r="G8" s="8">
        <v>0</v>
      </c>
      <c r="H8" s="8">
        <v>0</v>
      </c>
      <c r="I8" s="11">
        <v>33900</v>
      </c>
      <c r="J8" s="54">
        <v>6667792.7199999997</v>
      </c>
      <c r="K8" s="55">
        <v>37657379.861000001</v>
      </c>
      <c r="L8" s="8">
        <v>0</v>
      </c>
      <c r="M8" s="11">
        <v>23006.14128</v>
      </c>
      <c r="N8" s="11">
        <v>8224856.3711559996</v>
      </c>
      <c r="O8" s="11">
        <v>540360.98225</v>
      </c>
      <c r="P8" s="8">
        <v>0</v>
      </c>
      <c r="Q8" s="8">
        <v>0</v>
      </c>
      <c r="R8" s="12">
        <v>133725.54</v>
      </c>
      <c r="S8" s="56">
        <v>46579328.895686001</v>
      </c>
      <c r="U8" s="47"/>
      <c r="V8" s="47"/>
    </row>
    <row r="9" spans="1:22" x14ac:dyDescent="0.25">
      <c r="A9" s="7" t="s">
        <v>16</v>
      </c>
      <c r="B9" s="8">
        <v>0</v>
      </c>
      <c r="C9" s="8">
        <v>0</v>
      </c>
      <c r="D9" s="11">
        <v>72900</v>
      </c>
      <c r="E9" s="11">
        <v>370700</v>
      </c>
      <c r="F9" s="11">
        <v>142523.59</v>
      </c>
      <c r="G9" s="11">
        <v>43500</v>
      </c>
      <c r="H9" s="8">
        <v>0</v>
      </c>
      <c r="I9" s="11">
        <v>9900</v>
      </c>
      <c r="J9" s="54">
        <v>639523.59</v>
      </c>
      <c r="K9" s="52">
        <v>0</v>
      </c>
      <c r="L9" s="8">
        <v>0</v>
      </c>
      <c r="M9" s="11">
        <v>2099.4595440000003</v>
      </c>
      <c r="N9" s="11">
        <v>2191502.4123</v>
      </c>
      <c r="O9" s="11">
        <v>190776.748796</v>
      </c>
      <c r="P9" s="11">
        <v>79786.769161999997</v>
      </c>
      <c r="Q9" s="8">
        <v>0</v>
      </c>
      <c r="R9" s="12">
        <v>4750.2733940000007</v>
      </c>
      <c r="S9" s="56">
        <v>2468915.6631960007</v>
      </c>
      <c r="U9" s="47"/>
      <c r="V9" s="47"/>
    </row>
    <row r="10" spans="1:22" x14ac:dyDescent="0.25">
      <c r="A10" s="7" t="s">
        <v>17</v>
      </c>
      <c r="B10" s="8">
        <v>0</v>
      </c>
      <c r="C10" s="8">
        <v>0</v>
      </c>
      <c r="D10" s="11">
        <v>5080000</v>
      </c>
      <c r="E10" s="11">
        <v>8576747</v>
      </c>
      <c r="F10" s="11">
        <v>472637.67499999999</v>
      </c>
      <c r="G10" s="11">
        <v>36230</v>
      </c>
      <c r="H10" s="8">
        <v>0</v>
      </c>
      <c r="I10" s="11">
        <v>33280</v>
      </c>
      <c r="J10" s="54">
        <v>14198894.675000001</v>
      </c>
      <c r="K10" s="52">
        <v>0</v>
      </c>
      <c r="L10" s="8">
        <v>0</v>
      </c>
      <c r="M10" s="11">
        <v>25297951.208999999</v>
      </c>
      <c r="N10" s="11">
        <v>27064112.060452003</v>
      </c>
      <c r="O10" s="11">
        <v>1766199.5281509999</v>
      </c>
      <c r="P10" s="11">
        <v>131698.592</v>
      </c>
      <c r="Q10" s="8">
        <v>0</v>
      </c>
      <c r="R10" s="12">
        <v>23491.386656999999</v>
      </c>
      <c r="S10" s="56">
        <v>54283452.776260003</v>
      </c>
      <c r="U10" s="47"/>
      <c r="V10" s="47"/>
    </row>
    <row r="11" spans="1:22" x14ac:dyDescent="0.25">
      <c r="A11" s="7" t="s">
        <v>18</v>
      </c>
      <c r="B11" s="8">
        <v>0</v>
      </c>
      <c r="C11" s="8">
        <v>0</v>
      </c>
      <c r="D11" s="8">
        <v>0</v>
      </c>
      <c r="E11" s="11">
        <v>115246</v>
      </c>
      <c r="F11" s="11">
        <v>269313.04599999997</v>
      </c>
      <c r="G11" s="8">
        <v>0</v>
      </c>
      <c r="H11" s="8">
        <v>0</v>
      </c>
      <c r="I11" s="11">
        <v>4360</v>
      </c>
      <c r="J11" s="54">
        <v>388919.04599999997</v>
      </c>
      <c r="K11" s="52">
        <v>0</v>
      </c>
      <c r="L11" s="8">
        <v>0</v>
      </c>
      <c r="M11" s="8">
        <v>0</v>
      </c>
      <c r="N11" s="11">
        <v>376581.33233999996</v>
      </c>
      <c r="O11" s="11">
        <v>372137.40681900003</v>
      </c>
      <c r="P11" s="8">
        <v>0</v>
      </c>
      <c r="Q11" s="8">
        <v>0</v>
      </c>
      <c r="R11" s="12">
        <v>20314.208045000003</v>
      </c>
      <c r="S11" s="56">
        <v>769032.94720399985</v>
      </c>
      <c r="U11" s="47"/>
      <c r="V11" s="47"/>
    </row>
    <row r="12" spans="1:22" x14ac:dyDescent="0.25">
      <c r="A12" s="7" t="s">
        <v>19</v>
      </c>
      <c r="B12" s="8">
        <v>0</v>
      </c>
      <c r="C12" s="8">
        <v>0</v>
      </c>
      <c r="D12" s="8">
        <v>0</v>
      </c>
      <c r="E12" s="11">
        <v>48300</v>
      </c>
      <c r="F12" s="11">
        <v>52585.894999999997</v>
      </c>
      <c r="G12" s="8">
        <v>0</v>
      </c>
      <c r="H12" s="8">
        <v>0</v>
      </c>
      <c r="I12" s="11">
        <v>88000</v>
      </c>
      <c r="J12" s="54">
        <v>188885.89499999999</v>
      </c>
      <c r="K12" s="52">
        <v>0</v>
      </c>
      <c r="L12" s="8">
        <v>0</v>
      </c>
      <c r="M12" s="8">
        <v>0</v>
      </c>
      <c r="N12" s="11">
        <v>105211.07747400001</v>
      </c>
      <c r="O12" s="11">
        <v>112853.06729600001</v>
      </c>
      <c r="P12" s="8">
        <v>0</v>
      </c>
      <c r="Q12" s="8">
        <v>0</v>
      </c>
      <c r="R12" s="12">
        <v>76968.546474000002</v>
      </c>
      <c r="S12" s="56">
        <v>295032.69124400005</v>
      </c>
      <c r="U12" s="47"/>
      <c r="V12" s="47"/>
    </row>
    <row r="13" spans="1:22" x14ac:dyDescent="0.25">
      <c r="A13" s="7" t="s">
        <v>20</v>
      </c>
      <c r="B13" s="11">
        <v>2800000</v>
      </c>
      <c r="C13" s="8">
        <v>0</v>
      </c>
      <c r="D13" s="8">
        <v>0</v>
      </c>
      <c r="E13" s="11">
        <v>2514700</v>
      </c>
      <c r="F13" s="11">
        <v>116120.965</v>
      </c>
      <c r="G13" s="57">
        <v>0</v>
      </c>
      <c r="H13" s="8">
        <v>0</v>
      </c>
      <c r="I13" s="11">
        <v>21900</v>
      </c>
      <c r="J13" s="54">
        <v>5452720.9649999999</v>
      </c>
      <c r="K13" s="55">
        <v>23392606.193</v>
      </c>
      <c r="L13" s="8">
        <v>0</v>
      </c>
      <c r="M13" s="8">
        <v>0</v>
      </c>
      <c r="N13" s="11">
        <v>9380417.2897159997</v>
      </c>
      <c r="O13" s="11">
        <v>325819.77534199995</v>
      </c>
      <c r="P13" s="11">
        <v>351792.554</v>
      </c>
      <c r="Q13" s="8">
        <v>0</v>
      </c>
      <c r="R13" s="12">
        <v>190693.31873900001</v>
      </c>
      <c r="S13" s="56">
        <v>33641329.130796999</v>
      </c>
      <c r="U13" s="47"/>
      <c r="V13" s="47"/>
    </row>
    <row r="14" spans="1:22" x14ac:dyDescent="0.25">
      <c r="A14" s="7" t="s">
        <v>21</v>
      </c>
      <c r="B14" s="8">
        <v>0</v>
      </c>
      <c r="C14" s="8">
        <v>0</v>
      </c>
      <c r="D14" s="8">
        <v>0</v>
      </c>
      <c r="E14" s="11">
        <v>530441</v>
      </c>
      <c r="F14" s="11">
        <v>75242.485000000001</v>
      </c>
      <c r="G14" s="8">
        <v>0</v>
      </c>
      <c r="H14" s="8">
        <v>0</v>
      </c>
      <c r="I14" s="11">
        <v>3250</v>
      </c>
      <c r="J14" s="54">
        <v>608933.48499999999</v>
      </c>
      <c r="K14" s="52">
        <v>0</v>
      </c>
      <c r="L14" s="8">
        <v>0</v>
      </c>
      <c r="M14" s="8">
        <v>0</v>
      </c>
      <c r="N14" s="11">
        <v>3138364.236</v>
      </c>
      <c r="O14" s="11">
        <v>127768.04909</v>
      </c>
      <c r="P14" s="8">
        <v>0</v>
      </c>
      <c r="Q14" s="8">
        <v>0</v>
      </c>
      <c r="R14" s="12">
        <v>12570.54408</v>
      </c>
      <c r="S14" s="56">
        <v>3278702.8291700003</v>
      </c>
      <c r="U14" s="47"/>
      <c r="V14" s="47"/>
    </row>
    <row r="15" spans="1:22" x14ac:dyDescent="0.25">
      <c r="A15" s="7" t="s">
        <v>22</v>
      </c>
      <c r="B15" s="8">
        <v>0</v>
      </c>
      <c r="C15" s="8">
        <v>0</v>
      </c>
      <c r="D15" s="11">
        <v>253355</v>
      </c>
      <c r="E15" s="11">
        <v>17611857</v>
      </c>
      <c r="F15" s="11">
        <v>2154980.31</v>
      </c>
      <c r="G15" s="11">
        <v>43650</v>
      </c>
      <c r="H15" s="11">
        <v>400000</v>
      </c>
      <c r="I15" s="11">
        <v>58155</v>
      </c>
      <c r="J15" s="54">
        <v>20521997.309999999</v>
      </c>
      <c r="K15" s="52">
        <v>0</v>
      </c>
      <c r="L15" s="8">
        <v>0</v>
      </c>
      <c r="M15" s="11">
        <v>1727944.862558</v>
      </c>
      <c r="N15" s="11">
        <v>79051163.145457998</v>
      </c>
      <c r="O15" s="11">
        <v>4455923.9687639996</v>
      </c>
      <c r="P15" s="11">
        <v>58291.472245999998</v>
      </c>
      <c r="Q15" s="11">
        <v>334630.17012000002</v>
      </c>
      <c r="R15" s="12">
        <v>152210.06789400004</v>
      </c>
      <c r="S15" s="56">
        <v>85780163.687039986</v>
      </c>
      <c r="U15" s="47"/>
      <c r="V15" s="47"/>
    </row>
    <row r="16" spans="1:22" x14ac:dyDescent="0.25">
      <c r="A16" s="7" t="s">
        <v>23</v>
      </c>
      <c r="B16" s="8">
        <v>0</v>
      </c>
      <c r="C16" s="11">
        <v>400000</v>
      </c>
      <c r="D16" s="11">
        <v>4274000</v>
      </c>
      <c r="E16" s="11">
        <v>1279200</v>
      </c>
      <c r="F16" s="11">
        <v>2979809.4210000001</v>
      </c>
      <c r="G16" s="8">
        <v>0</v>
      </c>
      <c r="H16" s="11">
        <v>1000000</v>
      </c>
      <c r="I16" s="11">
        <v>13390</v>
      </c>
      <c r="J16" s="54">
        <v>9946399.4210000001</v>
      </c>
      <c r="K16" s="52">
        <v>0</v>
      </c>
      <c r="L16" s="11">
        <v>1870759.8470009998</v>
      </c>
      <c r="M16" s="11">
        <v>21628526.841873001</v>
      </c>
      <c r="N16" s="11">
        <v>3139234.04054</v>
      </c>
      <c r="O16" s="11">
        <v>6215236.9223109996</v>
      </c>
      <c r="P16" s="8">
        <v>0</v>
      </c>
      <c r="Q16" s="11">
        <v>946966.12578999996</v>
      </c>
      <c r="R16" s="12">
        <v>75802.635239999989</v>
      </c>
      <c r="S16" s="56">
        <v>33876526.412755005</v>
      </c>
      <c r="U16" s="47"/>
      <c r="V16" s="47"/>
    </row>
    <row r="17" spans="1:22" x14ac:dyDescent="0.25">
      <c r="A17" s="7" t="s">
        <v>24</v>
      </c>
      <c r="B17" s="8">
        <v>0</v>
      </c>
      <c r="C17" s="8">
        <v>0</v>
      </c>
      <c r="D17" s="8">
        <v>0</v>
      </c>
      <c r="E17" s="8">
        <v>0</v>
      </c>
      <c r="F17" s="11">
        <v>1713616.31</v>
      </c>
      <c r="G17" s="11">
        <v>58300</v>
      </c>
      <c r="H17" s="8">
        <v>0</v>
      </c>
      <c r="I17" s="11">
        <v>52807</v>
      </c>
      <c r="J17" s="54">
        <v>1824723.31</v>
      </c>
      <c r="K17" s="52">
        <v>0</v>
      </c>
      <c r="L17" s="8">
        <v>0</v>
      </c>
      <c r="M17" s="8">
        <v>0</v>
      </c>
      <c r="N17" s="8">
        <v>0</v>
      </c>
      <c r="O17" s="11">
        <v>2461703.8280219999</v>
      </c>
      <c r="P17" s="11">
        <v>124859.89454199999</v>
      </c>
      <c r="Q17" s="8">
        <v>0</v>
      </c>
      <c r="R17" s="12">
        <v>176636.234337</v>
      </c>
      <c r="S17" s="56">
        <v>2763199.9569009994</v>
      </c>
      <c r="U17" s="47"/>
      <c r="V17" s="47"/>
    </row>
    <row r="18" spans="1:22" x14ac:dyDescent="0.25">
      <c r="A18" s="7" t="s">
        <v>25</v>
      </c>
      <c r="B18" s="8">
        <v>0</v>
      </c>
      <c r="C18" s="8">
        <v>0</v>
      </c>
      <c r="D18" s="11">
        <v>18246058</v>
      </c>
      <c r="E18" s="11">
        <v>3713450</v>
      </c>
      <c r="F18" s="11">
        <v>3413404.2050000001</v>
      </c>
      <c r="G18" s="11">
        <v>469870</v>
      </c>
      <c r="H18" s="8">
        <v>0</v>
      </c>
      <c r="I18" s="11">
        <v>9280</v>
      </c>
      <c r="J18" s="54">
        <v>25852062.204999998</v>
      </c>
      <c r="K18" s="52">
        <v>0</v>
      </c>
      <c r="L18" s="8">
        <v>0</v>
      </c>
      <c r="M18" s="11">
        <v>88858564.610218987</v>
      </c>
      <c r="N18" s="11">
        <v>10320653.210963998</v>
      </c>
      <c r="O18" s="11">
        <v>8529994.4327349998</v>
      </c>
      <c r="P18" s="11">
        <v>71050.768775999997</v>
      </c>
      <c r="Q18" s="8">
        <v>0</v>
      </c>
      <c r="R18" s="12">
        <v>32563.802253000002</v>
      </c>
      <c r="S18" s="56">
        <v>107812826.824947</v>
      </c>
      <c r="U18" s="47"/>
      <c r="V18" s="47"/>
    </row>
    <row r="19" spans="1:22" x14ac:dyDescent="0.25">
      <c r="A19" s="7" t="s">
        <v>26</v>
      </c>
      <c r="B19" s="8">
        <v>0</v>
      </c>
      <c r="C19" s="8">
        <v>0</v>
      </c>
      <c r="D19" s="11">
        <v>445369</v>
      </c>
      <c r="E19" s="11">
        <v>718400</v>
      </c>
      <c r="F19" s="11">
        <v>4650356.57</v>
      </c>
      <c r="G19" s="11">
        <v>7340</v>
      </c>
      <c r="H19" s="11">
        <v>600000</v>
      </c>
      <c r="I19" s="11">
        <v>14695</v>
      </c>
      <c r="J19" s="54">
        <v>6436160.5700000003</v>
      </c>
      <c r="K19" s="52">
        <v>0</v>
      </c>
      <c r="L19" s="8">
        <v>0</v>
      </c>
      <c r="M19" s="11">
        <v>5040766.8689010004</v>
      </c>
      <c r="N19" s="11">
        <v>939543.02564000001</v>
      </c>
      <c r="O19" s="11">
        <v>8199125.9616780002</v>
      </c>
      <c r="P19" s="11">
        <v>14618.102000000001</v>
      </c>
      <c r="Q19" s="11">
        <v>614756.31000000006</v>
      </c>
      <c r="R19" s="12">
        <v>182109.02592800002</v>
      </c>
      <c r="S19" s="56">
        <v>14990919.294147002</v>
      </c>
      <c r="U19" s="47"/>
      <c r="V19" s="47"/>
    </row>
    <row r="20" spans="1:22" x14ac:dyDescent="0.25">
      <c r="A20" s="7" t="s">
        <v>27</v>
      </c>
      <c r="B20" s="11">
        <v>5900000</v>
      </c>
      <c r="C20" s="8">
        <v>0</v>
      </c>
      <c r="D20" s="11">
        <v>981100</v>
      </c>
      <c r="E20" s="11">
        <v>2378900</v>
      </c>
      <c r="F20" s="11">
        <v>5191956.67</v>
      </c>
      <c r="G20" s="11">
        <v>22440</v>
      </c>
      <c r="H20" s="8">
        <v>0</v>
      </c>
      <c r="I20" s="11">
        <v>23010</v>
      </c>
      <c r="J20" s="54">
        <v>14497406.67</v>
      </c>
      <c r="K20" s="55">
        <v>33737944.956</v>
      </c>
      <c r="L20" s="8">
        <v>0</v>
      </c>
      <c r="M20" s="11">
        <v>5476178.6182810003</v>
      </c>
      <c r="N20" s="11">
        <v>12679090.143200001</v>
      </c>
      <c r="O20" s="11">
        <v>6971155.8636109997</v>
      </c>
      <c r="P20" s="11">
        <v>57655.146000000001</v>
      </c>
      <c r="Q20" s="8">
        <v>0</v>
      </c>
      <c r="R20" s="12">
        <v>461513.24802</v>
      </c>
      <c r="S20" s="56">
        <v>59383537.975111999</v>
      </c>
      <c r="U20" s="47"/>
      <c r="V20" s="47"/>
    </row>
    <row r="21" spans="1:22" x14ac:dyDescent="0.25">
      <c r="A21" s="7" t="s">
        <v>28</v>
      </c>
      <c r="B21" s="11">
        <v>11400000</v>
      </c>
      <c r="C21" s="8">
        <v>0</v>
      </c>
      <c r="D21" s="11">
        <v>156100</v>
      </c>
      <c r="E21" s="11">
        <v>361600</v>
      </c>
      <c r="F21" s="11">
        <v>3598628.5090000001</v>
      </c>
      <c r="G21" s="11">
        <v>18500</v>
      </c>
      <c r="H21" s="11">
        <v>1400000</v>
      </c>
      <c r="I21" s="11">
        <v>38935</v>
      </c>
      <c r="J21" s="54">
        <v>16973763.509</v>
      </c>
      <c r="K21" s="55">
        <v>81266081.407000005</v>
      </c>
      <c r="L21" s="8">
        <v>0</v>
      </c>
      <c r="M21" s="11">
        <v>943894.95875999995</v>
      </c>
      <c r="N21" s="11">
        <v>1841461.0002000001</v>
      </c>
      <c r="O21" s="11">
        <v>4963367.8306469992</v>
      </c>
      <c r="P21" s="11">
        <v>81433.66</v>
      </c>
      <c r="Q21" s="11">
        <v>522431.17138999997</v>
      </c>
      <c r="R21" s="12">
        <v>225228.13488</v>
      </c>
      <c r="S21" s="56">
        <v>89843898.162876993</v>
      </c>
      <c r="U21" s="47"/>
      <c r="V21" s="47"/>
    </row>
    <row r="22" spans="1:22" x14ac:dyDescent="0.25">
      <c r="A22" s="7" t="s">
        <v>29</v>
      </c>
      <c r="B22" s="8">
        <v>0</v>
      </c>
      <c r="C22" s="8">
        <v>0</v>
      </c>
      <c r="D22" s="11">
        <v>8200000</v>
      </c>
      <c r="E22" s="8">
        <v>0</v>
      </c>
      <c r="F22" s="11">
        <v>1704833.294</v>
      </c>
      <c r="G22" s="11">
        <v>27190</v>
      </c>
      <c r="H22" s="11">
        <v>1300000</v>
      </c>
      <c r="I22" s="11">
        <v>4583</v>
      </c>
      <c r="J22" s="54">
        <v>11236606.294</v>
      </c>
      <c r="K22" s="52">
        <v>0</v>
      </c>
      <c r="L22" s="8">
        <v>0</v>
      </c>
      <c r="M22" s="11">
        <v>45790812.502129994</v>
      </c>
      <c r="N22" s="8">
        <v>0</v>
      </c>
      <c r="O22" s="11">
        <v>2298625.9873810001</v>
      </c>
      <c r="P22" s="11">
        <v>75820.791259999998</v>
      </c>
      <c r="Q22" s="11">
        <v>1296265.3858399999</v>
      </c>
      <c r="R22" s="12">
        <v>20066.055479999999</v>
      </c>
      <c r="S22" s="56">
        <v>49481590.722090997</v>
      </c>
      <c r="U22" s="47"/>
      <c r="V22" s="47"/>
    </row>
    <row r="23" spans="1:22" x14ac:dyDescent="0.25">
      <c r="A23" s="7" t="s">
        <v>30</v>
      </c>
      <c r="B23" s="8">
        <v>0</v>
      </c>
      <c r="C23" s="8">
        <v>0</v>
      </c>
      <c r="D23" s="8">
        <v>0</v>
      </c>
      <c r="E23" s="11">
        <v>333734</v>
      </c>
      <c r="F23" s="11">
        <v>1263107.1199999999</v>
      </c>
      <c r="G23" s="11">
        <v>193135</v>
      </c>
      <c r="H23" s="8">
        <v>0</v>
      </c>
      <c r="I23" s="11">
        <v>19200</v>
      </c>
      <c r="J23" s="54">
        <v>1809176.1199999999</v>
      </c>
      <c r="K23" s="52">
        <v>0</v>
      </c>
      <c r="L23" s="8">
        <v>0</v>
      </c>
      <c r="M23" s="8">
        <v>0</v>
      </c>
      <c r="N23" s="11">
        <v>1339641.692</v>
      </c>
      <c r="O23" s="11">
        <v>2868511.866409</v>
      </c>
      <c r="P23" s="11">
        <v>522413.22387599997</v>
      </c>
      <c r="Q23" s="8">
        <v>0</v>
      </c>
      <c r="R23" s="12">
        <v>84586.135399999999</v>
      </c>
      <c r="S23" s="56">
        <v>4815152.9176849993</v>
      </c>
      <c r="U23" s="47"/>
      <c r="V23" s="47"/>
    </row>
    <row r="24" spans="1:22" x14ac:dyDescent="0.25">
      <c r="A24" s="58" t="s">
        <v>31</v>
      </c>
      <c r="B24" s="13">
        <v>24650000</v>
      </c>
      <c r="C24" s="13">
        <v>400000</v>
      </c>
      <c r="D24" s="13">
        <v>37727882</v>
      </c>
      <c r="E24" s="13">
        <v>41201457</v>
      </c>
      <c r="F24" s="13">
        <v>28138665.609999999</v>
      </c>
      <c r="G24" s="13">
        <v>920155</v>
      </c>
      <c r="H24" s="13">
        <v>4700000</v>
      </c>
      <c r="I24" s="13">
        <v>456595</v>
      </c>
      <c r="J24" s="59">
        <v>138194754.61000001</v>
      </c>
      <c r="K24" s="60">
        <v>176054012.417</v>
      </c>
      <c r="L24" s="61">
        <v>1870759.8470009998</v>
      </c>
      <c r="M24" s="61">
        <v>194789746.07254598</v>
      </c>
      <c r="N24" s="61">
        <v>163574887.679699</v>
      </c>
      <c r="O24" s="61">
        <v>50807434.840350002</v>
      </c>
      <c r="P24" s="61">
        <v>1569420.973862</v>
      </c>
      <c r="Q24" s="61">
        <v>3715049.1631399998</v>
      </c>
      <c r="R24" s="62">
        <v>2019053.802407</v>
      </c>
      <c r="S24" s="63">
        <v>594400364.79600501</v>
      </c>
      <c r="U24" s="47"/>
      <c r="V24" s="47"/>
    </row>
    <row r="25" spans="1:22" x14ac:dyDescent="0.25">
      <c r="A25" s="14" t="s">
        <v>93</v>
      </c>
    </row>
    <row r="26" spans="1:22" x14ac:dyDescent="0.25">
      <c r="A26" s="14" t="s">
        <v>32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6"/>
      <c r="T26" s="17"/>
    </row>
    <row r="28" spans="1:22" x14ac:dyDescent="0.25">
      <c r="K28" s="5" t="s">
        <v>81</v>
      </c>
      <c r="L28" s="5" t="s">
        <v>82</v>
      </c>
      <c r="M28" s="5" t="s">
        <v>83</v>
      </c>
      <c r="N28" s="5" t="s">
        <v>84</v>
      </c>
      <c r="O28" s="5" t="s">
        <v>85</v>
      </c>
      <c r="P28" s="5" t="s">
        <v>86</v>
      </c>
      <c r="Q28" s="5" t="s">
        <v>87</v>
      </c>
      <c r="R28" s="5" t="s">
        <v>88</v>
      </c>
    </row>
    <row r="29" spans="1:22" x14ac:dyDescent="0.25">
      <c r="A29" s="50" t="s">
        <v>14</v>
      </c>
      <c r="B29" s="47"/>
      <c r="C29" s="47"/>
      <c r="D29" s="47"/>
      <c r="E29" s="47"/>
      <c r="F29" s="47"/>
      <c r="G29" s="47"/>
      <c r="H29" s="47"/>
      <c r="I29" s="47"/>
      <c r="J29" s="47"/>
      <c r="K29" s="47">
        <f>K7</f>
        <v>0</v>
      </c>
      <c r="L29" s="47">
        <f>SUM(L7:M7)</f>
        <v>0</v>
      </c>
      <c r="M29" s="47">
        <f>N7</f>
        <v>3783056.6422589999</v>
      </c>
      <c r="N29" s="47">
        <f t="shared" ref="N29:R29" si="0">O7</f>
        <v>407872.621048</v>
      </c>
      <c r="O29" s="47">
        <f t="shared" si="0"/>
        <v>0</v>
      </c>
      <c r="P29" s="47">
        <f t="shared" si="0"/>
        <v>0</v>
      </c>
      <c r="Q29" s="47">
        <f t="shared" si="0"/>
        <v>145824.645586</v>
      </c>
      <c r="R29" s="47">
        <f t="shared" si="0"/>
        <v>4336753.9088929994</v>
      </c>
      <c r="S29" s="47"/>
      <c r="T29" s="47"/>
      <c r="U29" s="47"/>
      <c r="V29" s="47"/>
    </row>
    <row r="30" spans="1:22" x14ac:dyDescent="0.25">
      <c r="A30" s="7" t="s">
        <v>15</v>
      </c>
      <c r="K30" s="47">
        <f t="shared" ref="K30:K46" si="1">K8</f>
        <v>37657379.861000001</v>
      </c>
      <c r="L30" s="47">
        <f t="shared" ref="L30:L46" si="2">SUM(L8:M8)</f>
        <v>23006.14128</v>
      </c>
      <c r="M30" s="47">
        <f t="shared" ref="M30:R30" si="3">N8</f>
        <v>8224856.3711559996</v>
      </c>
      <c r="N30" s="47">
        <f t="shared" si="3"/>
        <v>540360.98225</v>
      </c>
      <c r="O30" s="47">
        <f t="shared" si="3"/>
        <v>0</v>
      </c>
      <c r="P30" s="47">
        <f t="shared" si="3"/>
        <v>0</v>
      </c>
      <c r="Q30" s="47">
        <f t="shared" si="3"/>
        <v>133725.54</v>
      </c>
      <c r="R30" s="47">
        <f t="shared" si="3"/>
        <v>46579328.895686001</v>
      </c>
      <c r="S30" s="47"/>
    </row>
    <row r="31" spans="1:22" x14ac:dyDescent="0.25">
      <c r="A31" s="7" t="s">
        <v>16</v>
      </c>
      <c r="K31" s="47">
        <f t="shared" si="1"/>
        <v>0</v>
      </c>
      <c r="L31" s="47">
        <f t="shared" si="2"/>
        <v>2099.4595440000003</v>
      </c>
      <c r="M31" s="47">
        <f t="shared" ref="M31:R31" si="4">N9</f>
        <v>2191502.4123</v>
      </c>
      <c r="N31" s="47">
        <f t="shared" si="4"/>
        <v>190776.748796</v>
      </c>
      <c r="O31" s="47">
        <f t="shared" si="4"/>
        <v>79786.769161999997</v>
      </c>
      <c r="P31" s="47">
        <f t="shared" si="4"/>
        <v>0</v>
      </c>
      <c r="Q31" s="47">
        <f t="shared" si="4"/>
        <v>4750.2733940000007</v>
      </c>
      <c r="R31" s="47">
        <f t="shared" si="4"/>
        <v>2468915.6631960007</v>
      </c>
      <c r="S31" s="47"/>
    </row>
    <row r="32" spans="1:22" x14ac:dyDescent="0.25">
      <c r="A32" s="7" t="s">
        <v>17</v>
      </c>
      <c r="K32" s="47">
        <f t="shared" si="1"/>
        <v>0</v>
      </c>
      <c r="L32" s="47">
        <f t="shared" si="2"/>
        <v>25297951.208999999</v>
      </c>
      <c r="M32" s="47">
        <f t="shared" ref="M32:R32" si="5">N10</f>
        <v>27064112.060452003</v>
      </c>
      <c r="N32" s="47">
        <f t="shared" si="5"/>
        <v>1766199.5281509999</v>
      </c>
      <c r="O32" s="47">
        <f t="shared" si="5"/>
        <v>131698.592</v>
      </c>
      <c r="P32" s="47">
        <f t="shared" si="5"/>
        <v>0</v>
      </c>
      <c r="Q32" s="47">
        <f t="shared" si="5"/>
        <v>23491.386656999999</v>
      </c>
      <c r="R32" s="47">
        <f t="shared" si="5"/>
        <v>54283452.776260003</v>
      </c>
      <c r="S32" s="47"/>
    </row>
    <row r="33" spans="1:19" x14ac:dyDescent="0.25">
      <c r="A33" s="7" t="s">
        <v>18</v>
      </c>
      <c r="K33" s="47">
        <f t="shared" si="1"/>
        <v>0</v>
      </c>
      <c r="L33" s="47">
        <f t="shared" si="2"/>
        <v>0</v>
      </c>
      <c r="M33" s="47">
        <f t="shared" ref="M33:R33" si="6">N11</f>
        <v>376581.33233999996</v>
      </c>
      <c r="N33" s="47">
        <f t="shared" si="6"/>
        <v>372137.40681900003</v>
      </c>
      <c r="O33" s="47">
        <f t="shared" si="6"/>
        <v>0</v>
      </c>
      <c r="P33" s="47">
        <f t="shared" si="6"/>
        <v>0</v>
      </c>
      <c r="Q33" s="47">
        <f t="shared" si="6"/>
        <v>20314.208045000003</v>
      </c>
      <c r="R33" s="47">
        <f t="shared" si="6"/>
        <v>769032.94720399985</v>
      </c>
      <c r="S33" s="47"/>
    </row>
    <row r="34" spans="1:19" x14ac:dyDescent="0.25">
      <c r="A34" s="7" t="s">
        <v>19</v>
      </c>
      <c r="K34" s="47">
        <f t="shared" si="1"/>
        <v>0</v>
      </c>
      <c r="L34" s="47">
        <f t="shared" si="2"/>
        <v>0</v>
      </c>
      <c r="M34" s="47">
        <f t="shared" ref="M34:R34" si="7">N12</f>
        <v>105211.07747400001</v>
      </c>
      <c r="N34" s="47">
        <f t="shared" si="7"/>
        <v>112853.06729600001</v>
      </c>
      <c r="O34" s="47">
        <f t="shared" si="7"/>
        <v>0</v>
      </c>
      <c r="P34" s="47">
        <f t="shared" si="7"/>
        <v>0</v>
      </c>
      <c r="Q34" s="47">
        <f t="shared" si="7"/>
        <v>76968.546474000002</v>
      </c>
      <c r="R34" s="47">
        <f t="shared" si="7"/>
        <v>295032.69124400005</v>
      </c>
      <c r="S34" s="47"/>
    </row>
    <row r="35" spans="1:19" x14ac:dyDescent="0.25">
      <c r="A35" s="7" t="s">
        <v>20</v>
      </c>
      <c r="K35" s="47">
        <f t="shared" si="1"/>
        <v>23392606.193</v>
      </c>
      <c r="L35" s="47">
        <f t="shared" si="2"/>
        <v>0</v>
      </c>
      <c r="M35" s="47">
        <f t="shared" ref="M35:R35" si="8">N13</f>
        <v>9380417.2897159997</v>
      </c>
      <c r="N35" s="47">
        <f t="shared" si="8"/>
        <v>325819.77534199995</v>
      </c>
      <c r="O35" s="47">
        <f t="shared" si="8"/>
        <v>351792.554</v>
      </c>
      <c r="P35" s="47">
        <f t="shared" si="8"/>
        <v>0</v>
      </c>
      <c r="Q35" s="47">
        <f t="shared" si="8"/>
        <v>190693.31873900001</v>
      </c>
      <c r="R35" s="47">
        <f t="shared" si="8"/>
        <v>33641329.130796999</v>
      </c>
      <c r="S35" s="47"/>
    </row>
    <row r="36" spans="1:19" x14ac:dyDescent="0.25">
      <c r="A36" s="7" t="s">
        <v>21</v>
      </c>
      <c r="K36" s="47">
        <f t="shared" si="1"/>
        <v>0</v>
      </c>
      <c r="L36" s="47">
        <f t="shared" si="2"/>
        <v>0</v>
      </c>
      <c r="M36" s="47">
        <f t="shared" ref="M36:R36" si="9">N14</f>
        <v>3138364.236</v>
      </c>
      <c r="N36" s="47">
        <f t="shared" si="9"/>
        <v>127768.04909</v>
      </c>
      <c r="O36" s="47">
        <f t="shared" si="9"/>
        <v>0</v>
      </c>
      <c r="P36" s="47">
        <f t="shared" si="9"/>
        <v>0</v>
      </c>
      <c r="Q36" s="47">
        <f t="shared" si="9"/>
        <v>12570.54408</v>
      </c>
      <c r="R36" s="47">
        <f t="shared" si="9"/>
        <v>3278702.8291700003</v>
      </c>
      <c r="S36" s="47"/>
    </row>
    <row r="37" spans="1:19" x14ac:dyDescent="0.25">
      <c r="A37" s="7" t="s">
        <v>22</v>
      </c>
      <c r="K37" s="47">
        <f t="shared" si="1"/>
        <v>0</v>
      </c>
      <c r="L37" s="47">
        <f t="shared" si="2"/>
        <v>1727944.862558</v>
      </c>
      <c r="M37" s="47">
        <f t="shared" ref="M37:R37" si="10">N15</f>
        <v>79051163.145457998</v>
      </c>
      <c r="N37" s="47">
        <f t="shared" si="10"/>
        <v>4455923.9687639996</v>
      </c>
      <c r="O37" s="47">
        <f t="shared" si="10"/>
        <v>58291.472245999998</v>
      </c>
      <c r="P37" s="47">
        <f t="shared" si="10"/>
        <v>334630.17012000002</v>
      </c>
      <c r="Q37" s="47">
        <f t="shared" si="10"/>
        <v>152210.06789400004</v>
      </c>
      <c r="R37" s="47">
        <f t="shared" si="10"/>
        <v>85780163.687039986</v>
      </c>
      <c r="S37" s="47"/>
    </row>
    <row r="38" spans="1:19" x14ac:dyDescent="0.25">
      <c r="A38" s="7" t="s">
        <v>23</v>
      </c>
      <c r="K38" s="47">
        <f t="shared" si="1"/>
        <v>0</v>
      </c>
      <c r="L38" s="47">
        <f t="shared" si="2"/>
        <v>23499286.688874003</v>
      </c>
      <c r="M38" s="47">
        <f t="shared" ref="M38:R38" si="11">N16</f>
        <v>3139234.04054</v>
      </c>
      <c r="N38" s="47">
        <f t="shared" si="11"/>
        <v>6215236.9223109996</v>
      </c>
      <c r="O38" s="47">
        <f t="shared" si="11"/>
        <v>0</v>
      </c>
      <c r="P38" s="47">
        <f t="shared" si="11"/>
        <v>946966.12578999996</v>
      </c>
      <c r="Q38" s="47">
        <f t="shared" si="11"/>
        <v>75802.635239999989</v>
      </c>
      <c r="R38" s="47">
        <f t="shared" si="11"/>
        <v>33876526.412755005</v>
      </c>
      <c r="S38" s="47"/>
    </row>
    <row r="39" spans="1:19" x14ac:dyDescent="0.25">
      <c r="A39" s="7" t="s">
        <v>24</v>
      </c>
      <c r="K39" s="47">
        <f t="shared" si="1"/>
        <v>0</v>
      </c>
      <c r="L39" s="47">
        <f t="shared" si="2"/>
        <v>0</v>
      </c>
      <c r="M39" s="47">
        <f t="shared" ref="M39:R39" si="12">N17</f>
        <v>0</v>
      </c>
      <c r="N39" s="47">
        <f t="shared" si="12"/>
        <v>2461703.8280219999</v>
      </c>
      <c r="O39" s="47">
        <f t="shared" si="12"/>
        <v>124859.89454199999</v>
      </c>
      <c r="P39" s="47">
        <f t="shared" si="12"/>
        <v>0</v>
      </c>
      <c r="Q39" s="47">
        <f t="shared" si="12"/>
        <v>176636.234337</v>
      </c>
      <c r="R39" s="47">
        <f t="shared" si="12"/>
        <v>2763199.9569009994</v>
      </c>
      <c r="S39" s="47"/>
    </row>
    <row r="40" spans="1:19" x14ac:dyDescent="0.25">
      <c r="A40" s="7" t="s">
        <v>25</v>
      </c>
      <c r="K40" s="47">
        <f t="shared" si="1"/>
        <v>0</v>
      </c>
      <c r="L40" s="47">
        <f t="shared" si="2"/>
        <v>88858564.610218987</v>
      </c>
      <c r="M40" s="47">
        <f t="shared" ref="M40:R40" si="13">N18</f>
        <v>10320653.210963998</v>
      </c>
      <c r="N40" s="47">
        <f t="shared" si="13"/>
        <v>8529994.4327349998</v>
      </c>
      <c r="O40" s="47">
        <f t="shared" si="13"/>
        <v>71050.768775999997</v>
      </c>
      <c r="P40" s="47">
        <f t="shared" si="13"/>
        <v>0</v>
      </c>
      <c r="Q40" s="47">
        <f t="shared" si="13"/>
        <v>32563.802253000002</v>
      </c>
      <c r="R40" s="47">
        <f t="shared" si="13"/>
        <v>107812826.824947</v>
      </c>
      <c r="S40" s="47"/>
    </row>
    <row r="41" spans="1:19" x14ac:dyDescent="0.25">
      <c r="A41" s="7" t="s">
        <v>26</v>
      </c>
      <c r="K41" s="47">
        <f t="shared" si="1"/>
        <v>0</v>
      </c>
      <c r="L41" s="47">
        <f t="shared" si="2"/>
        <v>5040766.8689010004</v>
      </c>
      <c r="M41" s="47">
        <f t="shared" ref="M41:R41" si="14">N19</f>
        <v>939543.02564000001</v>
      </c>
      <c r="N41" s="47">
        <f t="shared" si="14"/>
        <v>8199125.9616780002</v>
      </c>
      <c r="O41" s="47">
        <f t="shared" si="14"/>
        <v>14618.102000000001</v>
      </c>
      <c r="P41" s="47">
        <f t="shared" si="14"/>
        <v>614756.31000000006</v>
      </c>
      <c r="Q41" s="47">
        <f t="shared" si="14"/>
        <v>182109.02592800002</v>
      </c>
      <c r="R41" s="47">
        <f t="shared" si="14"/>
        <v>14990919.294147002</v>
      </c>
      <c r="S41" s="47"/>
    </row>
    <row r="42" spans="1:19" x14ac:dyDescent="0.25">
      <c r="A42" s="7" t="s">
        <v>27</v>
      </c>
      <c r="K42" s="47">
        <f t="shared" si="1"/>
        <v>33737944.956</v>
      </c>
      <c r="L42" s="47">
        <f t="shared" si="2"/>
        <v>5476178.6182810003</v>
      </c>
      <c r="M42" s="47">
        <f t="shared" ref="M42:R42" si="15">N20</f>
        <v>12679090.143200001</v>
      </c>
      <c r="N42" s="47">
        <f t="shared" si="15"/>
        <v>6971155.8636109997</v>
      </c>
      <c r="O42" s="47">
        <f t="shared" si="15"/>
        <v>57655.146000000001</v>
      </c>
      <c r="P42" s="47">
        <f t="shared" si="15"/>
        <v>0</v>
      </c>
      <c r="Q42" s="47">
        <f t="shared" si="15"/>
        <v>461513.24802</v>
      </c>
      <c r="R42" s="47">
        <f t="shared" si="15"/>
        <v>59383537.975111999</v>
      </c>
      <c r="S42" s="47"/>
    </row>
    <row r="43" spans="1:19" x14ac:dyDescent="0.25">
      <c r="A43" s="7" t="s">
        <v>28</v>
      </c>
      <c r="K43" s="47">
        <f t="shared" si="1"/>
        <v>81266081.407000005</v>
      </c>
      <c r="L43" s="47">
        <f t="shared" si="2"/>
        <v>943894.95875999995</v>
      </c>
      <c r="M43" s="47">
        <f t="shared" ref="M43:R43" si="16">N21</f>
        <v>1841461.0002000001</v>
      </c>
      <c r="N43" s="47">
        <f t="shared" si="16"/>
        <v>4963367.8306469992</v>
      </c>
      <c r="O43" s="47">
        <f t="shared" si="16"/>
        <v>81433.66</v>
      </c>
      <c r="P43" s="47">
        <f t="shared" si="16"/>
        <v>522431.17138999997</v>
      </c>
      <c r="Q43" s="47">
        <f t="shared" si="16"/>
        <v>225228.13488</v>
      </c>
      <c r="R43" s="47">
        <f t="shared" si="16"/>
        <v>89843898.162876993</v>
      </c>
      <c r="S43" s="47"/>
    </row>
    <row r="44" spans="1:19" x14ac:dyDescent="0.25">
      <c r="A44" s="7" t="s">
        <v>29</v>
      </c>
      <c r="K44" s="47">
        <f t="shared" si="1"/>
        <v>0</v>
      </c>
      <c r="L44" s="47">
        <f t="shared" si="2"/>
        <v>45790812.502129994</v>
      </c>
      <c r="M44" s="47">
        <f t="shared" ref="M44:R44" si="17">N22</f>
        <v>0</v>
      </c>
      <c r="N44" s="47">
        <f t="shared" si="17"/>
        <v>2298625.9873810001</v>
      </c>
      <c r="O44" s="47">
        <f t="shared" si="17"/>
        <v>75820.791259999998</v>
      </c>
      <c r="P44" s="47">
        <f t="shared" si="17"/>
        <v>1296265.3858399999</v>
      </c>
      <c r="Q44" s="47">
        <f t="shared" si="17"/>
        <v>20066.055479999999</v>
      </c>
      <c r="R44" s="47">
        <f t="shared" si="17"/>
        <v>49481590.722090997</v>
      </c>
      <c r="S44" s="47"/>
    </row>
    <row r="45" spans="1:19" x14ac:dyDescent="0.25">
      <c r="A45" s="7" t="s">
        <v>30</v>
      </c>
      <c r="K45" s="47">
        <f t="shared" si="1"/>
        <v>0</v>
      </c>
      <c r="L45" s="47">
        <f t="shared" si="2"/>
        <v>0</v>
      </c>
      <c r="M45" s="47">
        <f t="shared" ref="M45:R46" si="18">N23</f>
        <v>1339641.692</v>
      </c>
      <c r="N45" s="47">
        <f t="shared" si="18"/>
        <v>2868511.866409</v>
      </c>
      <c r="O45" s="47">
        <f t="shared" si="18"/>
        <v>522413.22387599997</v>
      </c>
      <c r="P45" s="47">
        <f t="shared" si="18"/>
        <v>0</v>
      </c>
      <c r="Q45" s="47">
        <f t="shared" si="18"/>
        <v>84586.135399999999</v>
      </c>
      <c r="R45" s="47">
        <f t="shared" si="18"/>
        <v>4815152.9176849993</v>
      </c>
      <c r="S45" s="47"/>
    </row>
    <row r="46" spans="1:19" x14ac:dyDescent="0.25">
      <c r="A46" s="58" t="s">
        <v>31</v>
      </c>
      <c r="K46" s="47">
        <f t="shared" si="1"/>
        <v>176054012.417</v>
      </c>
      <c r="L46" s="47">
        <f t="shared" si="2"/>
        <v>196660505.91954696</v>
      </c>
      <c r="M46" s="47">
        <f t="shared" si="18"/>
        <v>163574887.679699</v>
      </c>
      <c r="N46" s="47">
        <f t="shared" si="18"/>
        <v>50807434.840350002</v>
      </c>
      <c r="O46" s="47">
        <f t="shared" si="18"/>
        <v>1569420.973862</v>
      </c>
      <c r="P46" s="47">
        <f t="shared" si="18"/>
        <v>3715049.1631399998</v>
      </c>
      <c r="Q46" s="47">
        <f t="shared" si="18"/>
        <v>2019053.802407</v>
      </c>
      <c r="R46" s="47">
        <f t="shared" si="18"/>
        <v>594400364.79600501</v>
      </c>
      <c r="S46" s="47"/>
    </row>
    <row r="49" spans="1:18" x14ac:dyDescent="0.25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 t="s">
        <v>81</v>
      </c>
      <c r="L49" s="64" t="s">
        <v>82</v>
      </c>
      <c r="M49" s="64" t="s">
        <v>83</v>
      </c>
      <c r="N49" s="64" t="s">
        <v>84</v>
      </c>
      <c r="O49" s="64" t="s">
        <v>85</v>
      </c>
      <c r="P49" s="64" t="s">
        <v>86</v>
      </c>
      <c r="Q49" s="64" t="s">
        <v>87</v>
      </c>
      <c r="R49" s="64" t="s">
        <v>88</v>
      </c>
    </row>
    <row r="50" spans="1:18" x14ac:dyDescent="0.25">
      <c r="A50" s="64" t="s">
        <v>0</v>
      </c>
      <c r="B50" s="64"/>
      <c r="C50" s="64"/>
      <c r="D50" s="64"/>
      <c r="E50" s="64"/>
      <c r="F50" s="64"/>
      <c r="G50" s="64"/>
      <c r="H50" s="64"/>
      <c r="I50" s="64"/>
      <c r="J50" s="64"/>
      <c r="K50" s="65">
        <f>SUM(K37)</f>
        <v>0</v>
      </c>
      <c r="L50" s="65">
        <f t="shared" ref="L50:R50" si="19">SUM(L37)</f>
        <v>1727944.862558</v>
      </c>
      <c r="M50" s="65">
        <f t="shared" si="19"/>
        <v>79051163.145457998</v>
      </c>
      <c r="N50" s="65">
        <f t="shared" si="19"/>
        <v>4455923.9687639996</v>
      </c>
      <c r="O50" s="65">
        <f t="shared" si="19"/>
        <v>58291.472245999998</v>
      </c>
      <c r="P50" s="65">
        <f t="shared" si="19"/>
        <v>334630.17012000002</v>
      </c>
      <c r="Q50" s="65">
        <f t="shared" si="19"/>
        <v>152210.06789400004</v>
      </c>
      <c r="R50" s="65">
        <f t="shared" si="19"/>
        <v>85780163.687039986</v>
      </c>
    </row>
    <row r="51" spans="1:18" x14ac:dyDescent="0.25">
      <c r="A51" s="64" t="s">
        <v>1</v>
      </c>
      <c r="B51" s="64"/>
      <c r="C51" s="64"/>
      <c r="D51" s="64"/>
      <c r="E51" s="64"/>
      <c r="F51" s="64"/>
      <c r="G51" s="64"/>
      <c r="H51" s="64"/>
      <c r="I51" s="64"/>
      <c r="J51" s="64"/>
      <c r="K51" s="65">
        <f>K46-K50</f>
        <v>176054012.417</v>
      </c>
      <c r="L51" s="65">
        <f t="shared" ref="L51:R51" si="20">L46-L50</f>
        <v>194932561.05698895</v>
      </c>
      <c r="M51" s="65">
        <f t="shared" si="20"/>
        <v>84523724.534241006</v>
      </c>
      <c r="N51" s="65">
        <f t="shared" si="20"/>
        <v>46351510.871586002</v>
      </c>
      <c r="O51" s="65">
        <f t="shared" si="20"/>
        <v>1511129.501616</v>
      </c>
      <c r="P51" s="65">
        <f t="shared" si="20"/>
        <v>3380418.9930199999</v>
      </c>
      <c r="Q51" s="65">
        <f t="shared" si="20"/>
        <v>1866843.7345129999</v>
      </c>
      <c r="R51" s="65">
        <f t="shared" si="20"/>
        <v>508620201.10896504</v>
      </c>
    </row>
  </sheetData>
  <mergeCells count="19">
    <mergeCell ref="G5:G6"/>
    <mergeCell ref="H5:H6"/>
    <mergeCell ref="I5:I6"/>
    <mergeCell ref="J5:J6"/>
    <mergeCell ref="K5:K6"/>
    <mergeCell ref="L5:M5"/>
    <mergeCell ref="A4:A6"/>
    <mergeCell ref="B4:J4"/>
    <mergeCell ref="K4:S4"/>
    <mergeCell ref="B5:B6"/>
    <mergeCell ref="C5:D5"/>
    <mergeCell ref="E5:E6"/>
    <mergeCell ref="F5:F6"/>
    <mergeCell ref="N5:N6"/>
    <mergeCell ref="O5:O6"/>
    <mergeCell ref="P5:P6"/>
    <mergeCell ref="Q5:Q6"/>
    <mergeCell ref="R5:R6"/>
    <mergeCell ref="S5:S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D16CC-73BB-4A60-B10A-FE8513428431}">
  <sheetPr>
    <tabColor theme="9" tint="0.79998168889431442"/>
  </sheetPr>
  <dimension ref="A1:T90"/>
  <sheetViews>
    <sheetView workbookViewId="0">
      <selection activeCell="E112" sqref="E112"/>
    </sheetView>
  </sheetViews>
  <sheetFormatPr defaultColWidth="9.08203125" defaultRowHeight="16" x14ac:dyDescent="0.45"/>
  <cols>
    <col min="1" max="20" width="10.75" style="20" customWidth="1"/>
    <col min="21" max="16384" width="9.08203125" style="20"/>
  </cols>
  <sheetData>
    <row r="1" spans="1:20" x14ac:dyDescent="0.45">
      <c r="A1" s="71" t="s">
        <v>125</v>
      </c>
    </row>
    <row r="2" spans="1:20" s="19" customFormat="1" ht="20.5" x14ac:dyDescent="0.45">
      <c r="A2" s="18" t="s">
        <v>33</v>
      </c>
    </row>
    <row r="4" spans="1:20" ht="16.5" thickBot="1" x14ac:dyDescent="0.5">
      <c r="A4" s="20" t="s">
        <v>34</v>
      </c>
      <c r="G4" s="21"/>
      <c r="T4" s="21" t="s">
        <v>35</v>
      </c>
    </row>
    <row r="5" spans="1:20" ht="12.75" customHeight="1" x14ac:dyDescent="0.45">
      <c r="A5" s="22"/>
      <c r="B5" s="23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  <c r="K5" s="2" t="s">
        <v>0</v>
      </c>
      <c r="L5" s="2" t="s">
        <v>45</v>
      </c>
      <c r="M5" s="2" t="s">
        <v>46</v>
      </c>
      <c r="N5" s="2" t="s">
        <v>47</v>
      </c>
      <c r="O5" s="2" t="s">
        <v>48</v>
      </c>
      <c r="P5" s="2" t="s">
        <v>49</v>
      </c>
      <c r="Q5" s="2" t="s">
        <v>50</v>
      </c>
      <c r="R5" s="2" t="s">
        <v>51</v>
      </c>
      <c r="S5" s="24" t="s">
        <v>52</v>
      </c>
      <c r="T5" s="2" t="s">
        <v>53</v>
      </c>
    </row>
    <row r="6" spans="1:20" ht="12.75" customHeight="1" thickBot="1" x14ac:dyDescent="0.5">
      <c r="A6" s="25"/>
      <c r="B6" s="26" t="s">
        <v>54</v>
      </c>
      <c r="C6" s="27" t="s">
        <v>55</v>
      </c>
      <c r="D6" s="27" t="s">
        <v>56</v>
      </c>
      <c r="E6" s="27" t="s">
        <v>57</v>
      </c>
      <c r="F6" s="27" t="s">
        <v>58</v>
      </c>
      <c r="G6" s="27" t="s">
        <v>59</v>
      </c>
      <c r="H6" s="27" t="s">
        <v>60</v>
      </c>
      <c r="I6" s="27" t="s">
        <v>61</v>
      </c>
      <c r="J6" s="27" t="s">
        <v>62</v>
      </c>
      <c r="K6" s="27" t="s">
        <v>63</v>
      </c>
      <c r="L6" s="27" t="s">
        <v>64</v>
      </c>
      <c r="M6" s="27" t="s">
        <v>65</v>
      </c>
      <c r="N6" s="27" t="s">
        <v>66</v>
      </c>
      <c r="O6" s="27" t="s">
        <v>67</v>
      </c>
      <c r="P6" s="27" t="s">
        <v>68</v>
      </c>
      <c r="Q6" s="27" t="s">
        <v>69</v>
      </c>
      <c r="R6" s="27" t="s">
        <v>70</v>
      </c>
      <c r="S6" s="28" t="s">
        <v>71</v>
      </c>
      <c r="T6" s="27" t="s">
        <v>72</v>
      </c>
    </row>
    <row r="7" spans="1:20" ht="16.5" hidden="1" thickTop="1" x14ac:dyDescent="0.45">
      <c r="A7" s="29">
        <v>1996</v>
      </c>
      <c r="B7" s="30">
        <v>182470</v>
      </c>
      <c r="C7" s="31">
        <v>25686</v>
      </c>
      <c r="D7" s="31">
        <v>10885</v>
      </c>
      <c r="E7" s="31">
        <v>8327</v>
      </c>
      <c r="F7" s="31">
        <v>11189</v>
      </c>
      <c r="G7" s="31">
        <v>3104</v>
      </c>
      <c r="H7" s="31">
        <v>3792</v>
      </c>
      <c r="I7" s="31">
        <v>0</v>
      </c>
      <c r="J7" s="31">
        <v>0</v>
      </c>
      <c r="K7" s="31">
        <v>31898</v>
      </c>
      <c r="L7" s="31">
        <v>7559</v>
      </c>
      <c r="M7" s="31">
        <v>8586</v>
      </c>
      <c r="N7" s="31">
        <v>9226</v>
      </c>
      <c r="O7" s="31">
        <v>7995</v>
      </c>
      <c r="P7" s="31">
        <v>8864</v>
      </c>
      <c r="Q7" s="31">
        <v>17819</v>
      </c>
      <c r="R7" s="31">
        <v>26347</v>
      </c>
      <c r="S7" s="31">
        <v>1194</v>
      </c>
      <c r="T7" s="31">
        <v>0</v>
      </c>
    </row>
    <row r="8" spans="1:20" hidden="1" x14ac:dyDescent="0.45">
      <c r="A8" s="1">
        <v>1997</v>
      </c>
      <c r="B8" s="32">
        <v>200784</v>
      </c>
      <c r="C8" s="33">
        <v>27315</v>
      </c>
      <c r="D8" s="33">
        <v>11450</v>
      </c>
      <c r="E8" s="33">
        <v>8629</v>
      </c>
      <c r="F8" s="33">
        <v>12119</v>
      </c>
      <c r="G8" s="33">
        <v>3448</v>
      </c>
      <c r="H8" s="33">
        <v>4169</v>
      </c>
      <c r="I8" s="33">
        <v>0</v>
      </c>
      <c r="J8" s="33">
        <v>0</v>
      </c>
      <c r="K8" s="33">
        <v>35250</v>
      </c>
      <c r="L8" s="33">
        <v>8069</v>
      </c>
      <c r="M8" s="33">
        <v>9363</v>
      </c>
      <c r="N8" s="33">
        <v>10292</v>
      </c>
      <c r="O8" s="33">
        <v>8734</v>
      </c>
      <c r="P8" s="33">
        <v>11494</v>
      </c>
      <c r="Q8" s="33">
        <v>20361</v>
      </c>
      <c r="R8" s="33">
        <v>28769</v>
      </c>
      <c r="S8" s="33">
        <v>1320</v>
      </c>
      <c r="T8" s="33">
        <v>0</v>
      </c>
    </row>
    <row r="9" spans="1:20" hidden="1" x14ac:dyDescent="0.45">
      <c r="A9" s="1">
        <v>1998</v>
      </c>
      <c r="B9" s="32">
        <v>193470</v>
      </c>
      <c r="C9" s="33">
        <v>26162</v>
      </c>
      <c r="D9" s="33">
        <v>10948</v>
      </c>
      <c r="E9" s="33">
        <v>8279</v>
      </c>
      <c r="F9" s="33">
        <v>11569</v>
      </c>
      <c r="G9" s="33">
        <v>3372</v>
      </c>
      <c r="H9" s="33">
        <v>4139</v>
      </c>
      <c r="I9" s="33">
        <v>0</v>
      </c>
      <c r="J9" s="33">
        <v>0</v>
      </c>
      <c r="K9" s="33">
        <v>33613</v>
      </c>
      <c r="L9" s="33">
        <v>7427</v>
      </c>
      <c r="M9" s="33">
        <v>8544</v>
      </c>
      <c r="N9" s="33">
        <v>9312</v>
      </c>
      <c r="O9" s="33">
        <v>8516</v>
      </c>
      <c r="P9" s="33">
        <v>11746</v>
      </c>
      <c r="Q9" s="33">
        <v>20701</v>
      </c>
      <c r="R9" s="33">
        <v>14130</v>
      </c>
      <c r="S9" s="33">
        <v>1371</v>
      </c>
      <c r="T9" s="33">
        <v>0</v>
      </c>
    </row>
    <row r="10" spans="1:20" hidden="1" x14ac:dyDescent="0.45">
      <c r="A10" s="1">
        <v>1999</v>
      </c>
      <c r="B10" s="32">
        <v>214215</v>
      </c>
      <c r="C10" s="33">
        <v>28447</v>
      </c>
      <c r="D10" s="33">
        <v>11297</v>
      </c>
      <c r="E10" s="33">
        <v>9216</v>
      </c>
      <c r="F10" s="33">
        <v>12922</v>
      </c>
      <c r="G10" s="33">
        <v>3766</v>
      </c>
      <c r="H10" s="33">
        <v>4714</v>
      </c>
      <c r="I10" s="33">
        <v>0</v>
      </c>
      <c r="J10" s="33">
        <v>0</v>
      </c>
      <c r="K10" s="33">
        <v>38032</v>
      </c>
      <c r="L10" s="33">
        <v>8214</v>
      </c>
      <c r="M10" s="33">
        <v>9513</v>
      </c>
      <c r="N10" s="33">
        <v>10521</v>
      </c>
      <c r="O10" s="33">
        <v>9428</v>
      </c>
      <c r="P10" s="33">
        <v>13160</v>
      </c>
      <c r="Q10" s="33">
        <v>22537</v>
      </c>
      <c r="R10" s="33">
        <v>15206</v>
      </c>
      <c r="S10" s="33">
        <v>1472</v>
      </c>
      <c r="T10" s="33">
        <v>0</v>
      </c>
    </row>
    <row r="11" spans="1:20" hidden="1" x14ac:dyDescent="0.45">
      <c r="A11" s="34">
        <v>2000</v>
      </c>
      <c r="B11" s="32">
        <v>239535</v>
      </c>
      <c r="C11" s="33">
        <v>31395</v>
      </c>
      <c r="D11" s="33">
        <v>12409</v>
      </c>
      <c r="E11" s="33">
        <v>10190</v>
      </c>
      <c r="F11" s="33">
        <v>14195</v>
      </c>
      <c r="G11" s="33">
        <v>4279</v>
      </c>
      <c r="H11" s="33">
        <v>5289</v>
      </c>
      <c r="I11" s="33">
        <v>17236</v>
      </c>
      <c r="J11" s="33">
        <v>0</v>
      </c>
      <c r="K11" s="33">
        <v>43885</v>
      </c>
      <c r="L11" s="33">
        <v>9146</v>
      </c>
      <c r="M11" s="33">
        <v>10722</v>
      </c>
      <c r="N11" s="33">
        <v>12236</v>
      </c>
      <c r="O11" s="33">
        <v>10592</v>
      </c>
      <c r="P11" s="33">
        <v>14411</v>
      </c>
      <c r="Q11" s="33">
        <v>24806</v>
      </c>
      <c r="R11" s="33">
        <v>17039</v>
      </c>
      <c r="S11" s="33">
        <v>1705</v>
      </c>
      <c r="T11" s="33">
        <v>0</v>
      </c>
    </row>
    <row r="12" spans="1:20" hidden="1" x14ac:dyDescent="0.45">
      <c r="A12" s="35">
        <v>2001</v>
      </c>
      <c r="B12" s="36">
        <v>257731</v>
      </c>
      <c r="C12" s="37">
        <v>33321</v>
      </c>
      <c r="D12" s="37">
        <v>13423</v>
      </c>
      <c r="E12" s="37">
        <v>10544</v>
      </c>
      <c r="F12" s="37">
        <v>14964</v>
      </c>
      <c r="G12" s="37">
        <v>4639</v>
      </c>
      <c r="H12" s="37">
        <v>5772</v>
      </c>
      <c r="I12" s="37">
        <v>17696</v>
      </c>
      <c r="J12" s="37">
        <v>0</v>
      </c>
      <c r="K12" s="37">
        <v>48583</v>
      </c>
      <c r="L12" s="37">
        <v>10228</v>
      </c>
      <c r="M12" s="37">
        <v>11648</v>
      </c>
      <c r="N12" s="37">
        <v>13835</v>
      </c>
      <c r="O12" s="37">
        <v>11248</v>
      </c>
      <c r="P12" s="37">
        <v>15654</v>
      </c>
      <c r="Q12" s="37">
        <v>25926</v>
      </c>
      <c r="R12" s="37">
        <v>18295</v>
      </c>
      <c r="S12" s="37">
        <v>1955</v>
      </c>
      <c r="T12" s="37">
        <v>0</v>
      </c>
    </row>
    <row r="13" spans="1:20" hidden="1" x14ac:dyDescent="0.45">
      <c r="A13" s="1">
        <v>2002</v>
      </c>
      <c r="B13" s="32">
        <v>278451</v>
      </c>
      <c r="C13" s="33">
        <v>34883</v>
      </c>
      <c r="D13" s="33">
        <v>14270</v>
      </c>
      <c r="E13" s="33">
        <v>11220</v>
      </c>
      <c r="F13" s="33">
        <v>16100</v>
      </c>
      <c r="G13" s="33">
        <v>5091</v>
      </c>
      <c r="H13" s="33">
        <v>6211</v>
      </c>
      <c r="I13" s="33">
        <v>18825</v>
      </c>
      <c r="J13" s="33">
        <v>0</v>
      </c>
      <c r="K13" s="33">
        <v>53909</v>
      </c>
      <c r="L13" s="33">
        <v>11105</v>
      </c>
      <c r="M13" s="33">
        <v>12685</v>
      </c>
      <c r="N13" s="33">
        <v>15448</v>
      </c>
      <c r="O13" s="33">
        <v>12019</v>
      </c>
      <c r="P13" s="33">
        <v>16077</v>
      </c>
      <c r="Q13" s="33">
        <v>28290</v>
      </c>
      <c r="R13" s="33">
        <v>20144</v>
      </c>
      <c r="S13" s="33">
        <v>2175</v>
      </c>
      <c r="T13" s="33">
        <v>0</v>
      </c>
    </row>
    <row r="14" spans="1:20" hidden="1" x14ac:dyDescent="0.45">
      <c r="A14" s="1">
        <v>2003</v>
      </c>
      <c r="B14" s="32">
        <v>293599</v>
      </c>
      <c r="C14" s="33">
        <v>36164</v>
      </c>
      <c r="D14" s="33">
        <v>14764</v>
      </c>
      <c r="E14" s="33">
        <v>11472</v>
      </c>
      <c r="F14" s="33">
        <v>16921</v>
      </c>
      <c r="G14" s="33">
        <v>5337</v>
      </c>
      <c r="H14" s="33">
        <v>6503</v>
      </c>
      <c r="I14" s="33">
        <v>19629</v>
      </c>
      <c r="J14" s="33">
        <v>0</v>
      </c>
      <c r="K14" s="33">
        <v>57940</v>
      </c>
      <c r="L14" s="33">
        <v>11900</v>
      </c>
      <c r="M14" s="33">
        <v>13052</v>
      </c>
      <c r="N14" s="33">
        <v>17585</v>
      </c>
      <c r="O14" s="33">
        <v>12412</v>
      </c>
      <c r="P14" s="33">
        <v>16671</v>
      </c>
      <c r="Q14" s="33">
        <v>29582</v>
      </c>
      <c r="R14" s="33">
        <v>21303</v>
      </c>
      <c r="S14" s="33">
        <v>2364</v>
      </c>
      <c r="T14" s="33">
        <v>0</v>
      </c>
    </row>
    <row r="15" spans="1:20" hidden="1" x14ac:dyDescent="0.45">
      <c r="A15" s="1">
        <v>2004</v>
      </c>
      <c r="B15" s="32">
        <v>312096</v>
      </c>
      <c r="C15" s="33">
        <v>38214</v>
      </c>
      <c r="D15" s="33">
        <v>15479</v>
      </c>
      <c r="E15" s="33">
        <v>11904</v>
      </c>
      <c r="F15" s="33">
        <v>17649</v>
      </c>
      <c r="G15" s="33">
        <v>5762</v>
      </c>
      <c r="H15" s="33">
        <v>6896</v>
      </c>
      <c r="I15" s="33">
        <v>20576</v>
      </c>
      <c r="J15" s="33">
        <v>0</v>
      </c>
      <c r="K15" s="33">
        <v>62759</v>
      </c>
      <c r="L15" s="33">
        <v>12052</v>
      </c>
      <c r="M15" s="33">
        <v>13866</v>
      </c>
      <c r="N15" s="33">
        <v>19420</v>
      </c>
      <c r="O15" s="33">
        <v>13129</v>
      </c>
      <c r="P15" s="33">
        <v>17830</v>
      </c>
      <c r="Q15" s="33">
        <v>31446</v>
      </c>
      <c r="R15" s="33">
        <v>22553</v>
      </c>
      <c r="S15" s="33">
        <v>2562</v>
      </c>
      <c r="T15" s="33">
        <v>0</v>
      </c>
    </row>
    <row r="16" spans="1:20" hidden="1" x14ac:dyDescent="0.45">
      <c r="A16" s="34">
        <v>2005</v>
      </c>
      <c r="B16" s="38">
        <v>332413</v>
      </c>
      <c r="C16" s="39">
        <v>40524</v>
      </c>
      <c r="D16" s="39">
        <v>16589</v>
      </c>
      <c r="E16" s="39">
        <v>12363</v>
      </c>
      <c r="F16" s="39">
        <v>18165</v>
      </c>
      <c r="G16" s="39">
        <v>6205</v>
      </c>
      <c r="H16" s="39">
        <v>7253</v>
      </c>
      <c r="I16" s="39">
        <v>20852</v>
      </c>
      <c r="J16" s="39">
        <v>0</v>
      </c>
      <c r="K16" s="39">
        <v>68750</v>
      </c>
      <c r="L16" s="39">
        <v>12379</v>
      </c>
      <c r="M16" s="39">
        <v>14464</v>
      </c>
      <c r="N16" s="39">
        <v>22449</v>
      </c>
      <c r="O16" s="39">
        <v>13593</v>
      </c>
      <c r="P16" s="39">
        <v>18803</v>
      </c>
      <c r="Q16" s="39">
        <v>33161</v>
      </c>
      <c r="R16" s="39">
        <v>24094</v>
      </c>
      <c r="S16" s="39">
        <v>2768</v>
      </c>
      <c r="T16" s="39">
        <v>0</v>
      </c>
    </row>
    <row r="17" spans="1:20" hidden="1" x14ac:dyDescent="0.45">
      <c r="A17" s="35">
        <v>2006</v>
      </c>
      <c r="B17" s="32">
        <v>348719</v>
      </c>
      <c r="C17" s="33">
        <v>41824</v>
      </c>
      <c r="D17" s="33">
        <v>17219</v>
      </c>
      <c r="E17" s="33">
        <v>12622</v>
      </c>
      <c r="F17" s="33">
        <v>18695</v>
      </c>
      <c r="G17" s="33">
        <v>6441</v>
      </c>
      <c r="H17" s="33">
        <v>7506</v>
      </c>
      <c r="I17" s="33">
        <v>21556</v>
      </c>
      <c r="J17" s="33">
        <v>0</v>
      </c>
      <c r="K17" s="33">
        <v>73310</v>
      </c>
      <c r="L17" s="33">
        <v>12993</v>
      </c>
      <c r="M17" s="33">
        <v>15351</v>
      </c>
      <c r="N17" s="33">
        <v>25004</v>
      </c>
      <c r="O17" s="33">
        <v>14408</v>
      </c>
      <c r="P17" s="33">
        <v>19501</v>
      </c>
      <c r="Q17" s="33">
        <v>34010</v>
      </c>
      <c r="R17" s="33">
        <v>25381</v>
      </c>
      <c r="S17" s="33">
        <v>2899</v>
      </c>
      <c r="T17" s="33">
        <v>0</v>
      </c>
    </row>
    <row r="18" spans="1:20" hidden="1" x14ac:dyDescent="0.45">
      <c r="A18" s="1">
        <v>2007</v>
      </c>
      <c r="B18" s="32">
        <v>368605</v>
      </c>
      <c r="C18" s="33">
        <v>42973</v>
      </c>
      <c r="D18" s="33">
        <v>17906</v>
      </c>
      <c r="E18" s="33">
        <v>12926</v>
      </c>
      <c r="F18" s="33">
        <v>19447</v>
      </c>
      <c r="G18" s="33">
        <v>6804</v>
      </c>
      <c r="H18" s="33">
        <v>7823</v>
      </c>
      <c r="I18" s="33">
        <v>22740</v>
      </c>
      <c r="J18" s="33">
        <v>0</v>
      </c>
      <c r="K18" s="33">
        <v>78107</v>
      </c>
      <c r="L18" s="33">
        <v>13568</v>
      </c>
      <c r="M18" s="33">
        <v>16678</v>
      </c>
      <c r="N18" s="33">
        <v>28051</v>
      </c>
      <c r="O18" s="33">
        <v>15166</v>
      </c>
      <c r="P18" s="33">
        <v>20341</v>
      </c>
      <c r="Q18" s="33">
        <v>36250</v>
      </c>
      <c r="R18" s="33">
        <v>26788</v>
      </c>
      <c r="S18" s="33">
        <v>3038</v>
      </c>
      <c r="T18" s="33">
        <v>0</v>
      </c>
    </row>
    <row r="19" spans="1:20" hidden="1" x14ac:dyDescent="0.45">
      <c r="A19" s="1">
        <v>2008</v>
      </c>
      <c r="B19" s="32">
        <v>385070</v>
      </c>
      <c r="C19" s="33">
        <v>44096</v>
      </c>
      <c r="D19" s="33">
        <v>18709</v>
      </c>
      <c r="E19" s="33">
        <v>13265</v>
      </c>
      <c r="F19" s="33">
        <v>19915</v>
      </c>
      <c r="G19" s="33">
        <v>7045</v>
      </c>
      <c r="H19" s="33">
        <v>8088</v>
      </c>
      <c r="I19" s="33">
        <v>24132</v>
      </c>
      <c r="J19" s="33">
        <v>0</v>
      </c>
      <c r="K19" s="33">
        <v>81849</v>
      </c>
      <c r="L19" s="33">
        <v>13896</v>
      </c>
      <c r="M19" s="33">
        <v>17375</v>
      </c>
      <c r="N19" s="33">
        <v>30428</v>
      </c>
      <c r="O19" s="33">
        <v>15928</v>
      </c>
      <c r="P19" s="33">
        <v>21868</v>
      </c>
      <c r="Q19" s="33">
        <v>37165</v>
      </c>
      <c r="R19" s="33">
        <v>28075</v>
      </c>
      <c r="S19" s="33">
        <v>3183</v>
      </c>
      <c r="T19" s="33">
        <v>52.82</v>
      </c>
    </row>
    <row r="20" spans="1:20" hidden="1" x14ac:dyDescent="0.45">
      <c r="A20" s="1">
        <v>2009</v>
      </c>
      <c r="B20" s="32">
        <v>394475</v>
      </c>
      <c r="C20" s="33">
        <v>44984</v>
      </c>
      <c r="D20" s="33">
        <v>18689</v>
      </c>
      <c r="E20" s="33">
        <v>13134</v>
      </c>
      <c r="F20" s="33">
        <v>20032</v>
      </c>
      <c r="G20" s="33">
        <v>7170</v>
      </c>
      <c r="H20" s="33">
        <v>8225</v>
      </c>
      <c r="I20" s="33">
        <v>24683</v>
      </c>
      <c r="J20" s="33">
        <v>0</v>
      </c>
      <c r="K20" s="33">
        <v>83743</v>
      </c>
      <c r="L20" s="33">
        <v>13992</v>
      </c>
      <c r="M20" s="33">
        <v>17592</v>
      </c>
      <c r="N20" s="33">
        <v>32115</v>
      </c>
      <c r="O20" s="33">
        <v>16684</v>
      </c>
      <c r="P20" s="33">
        <v>23589</v>
      </c>
      <c r="Q20" s="33">
        <v>37983</v>
      </c>
      <c r="R20" s="33">
        <v>28393</v>
      </c>
      <c r="S20" s="33">
        <v>3352</v>
      </c>
      <c r="T20" s="33">
        <v>112.69199999999999</v>
      </c>
    </row>
    <row r="21" spans="1:20" hidden="1" x14ac:dyDescent="0.45">
      <c r="A21" s="34">
        <v>2010</v>
      </c>
      <c r="B21" s="32">
        <v>434160</v>
      </c>
      <c r="C21" s="33">
        <v>47295</v>
      </c>
      <c r="D21" s="33">
        <v>20264</v>
      </c>
      <c r="E21" s="33">
        <v>14480</v>
      </c>
      <c r="F21" s="33">
        <v>21828</v>
      </c>
      <c r="G21" s="33">
        <v>7860</v>
      </c>
      <c r="H21" s="33">
        <v>8867</v>
      </c>
      <c r="I21" s="33">
        <v>26516</v>
      </c>
      <c r="J21" s="33">
        <v>0</v>
      </c>
      <c r="K21" s="33">
        <v>93075</v>
      </c>
      <c r="L21" s="33">
        <v>14848</v>
      </c>
      <c r="M21" s="33">
        <v>19445</v>
      </c>
      <c r="N21" s="33">
        <v>38809</v>
      </c>
      <c r="O21" s="33">
        <v>18949</v>
      </c>
      <c r="P21" s="33">
        <v>25060</v>
      </c>
      <c r="Q21" s="33">
        <v>41589</v>
      </c>
      <c r="R21" s="33">
        <v>31549</v>
      </c>
      <c r="S21" s="33">
        <v>3575</v>
      </c>
      <c r="T21" s="33">
        <v>151.76300000000001</v>
      </c>
    </row>
    <row r="22" spans="1:20" hidden="1" x14ac:dyDescent="0.45">
      <c r="A22" s="35">
        <v>2011</v>
      </c>
      <c r="B22" s="36">
        <v>455070.28899999999</v>
      </c>
      <c r="C22" s="37">
        <v>46902.991000000002</v>
      </c>
      <c r="D22" s="37">
        <v>20561.98</v>
      </c>
      <c r="E22" s="37">
        <v>14821.949000000001</v>
      </c>
      <c r="F22" s="37">
        <v>22241.134999999998</v>
      </c>
      <c r="G22" s="37">
        <v>8047.3869999999997</v>
      </c>
      <c r="H22" s="37">
        <v>9059.777</v>
      </c>
      <c r="I22" s="37">
        <v>28198.241000000002</v>
      </c>
      <c r="J22" s="37">
        <v>0</v>
      </c>
      <c r="K22" s="37">
        <v>96844.504000000001</v>
      </c>
      <c r="L22" s="37">
        <v>15876.04</v>
      </c>
      <c r="M22" s="37">
        <v>20453.357</v>
      </c>
      <c r="N22" s="37">
        <v>42650.114999999998</v>
      </c>
      <c r="O22" s="37">
        <v>21168.359</v>
      </c>
      <c r="P22" s="37">
        <v>27136.864000000001</v>
      </c>
      <c r="Q22" s="37">
        <v>44167.298999999999</v>
      </c>
      <c r="R22" s="37">
        <v>33071.203999999998</v>
      </c>
      <c r="S22" s="37">
        <v>3710.08</v>
      </c>
      <c r="T22" s="37">
        <v>158.97499999999999</v>
      </c>
    </row>
    <row r="23" spans="1:20" hidden="1" x14ac:dyDescent="0.45">
      <c r="A23" s="1" t="s">
        <v>73</v>
      </c>
      <c r="B23" s="32">
        <v>242204.43900000001</v>
      </c>
      <c r="C23" s="33">
        <v>2267.9560000000001</v>
      </c>
      <c r="D23" s="33">
        <v>7538.8440000000001</v>
      </c>
      <c r="E23" s="33">
        <v>5817.3119999999999</v>
      </c>
      <c r="F23" s="33">
        <v>11738.978999999999</v>
      </c>
      <c r="G23" s="33">
        <v>2825.9180000000001</v>
      </c>
      <c r="H23" s="33">
        <v>2559.913</v>
      </c>
      <c r="I23" s="33">
        <v>23538.618999999999</v>
      </c>
      <c r="J23" s="33">
        <v>0</v>
      </c>
      <c r="K23" s="33">
        <v>47515.216999999997</v>
      </c>
      <c r="L23" s="33">
        <v>6893.9889999999996</v>
      </c>
      <c r="M23" s="33">
        <v>12994.001</v>
      </c>
      <c r="N23" s="33">
        <v>32792.773999999998</v>
      </c>
      <c r="O23" s="33">
        <v>13452.905000000001</v>
      </c>
      <c r="P23" s="33">
        <v>19181.411</v>
      </c>
      <c r="Q23" s="33">
        <v>31839.145</v>
      </c>
      <c r="R23" s="33">
        <v>19903.618999999999</v>
      </c>
      <c r="S23" s="33">
        <v>1196.806</v>
      </c>
      <c r="T23" s="33">
        <v>147.017</v>
      </c>
    </row>
    <row r="24" spans="1:20" hidden="1" x14ac:dyDescent="0.45">
      <c r="A24" s="1" t="s">
        <v>74</v>
      </c>
      <c r="B24" s="32">
        <v>2246.4699999999998</v>
      </c>
      <c r="C24" s="33">
        <v>1463.018</v>
      </c>
      <c r="D24" s="33">
        <v>40.165999999999997</v>
      </c>
      <c r="E24" s="33">
        <v>177.70400000000001</v>
      </c>
      <c r="F24" s="33">
        <v>103.26300000000001</v>
      </c>
      <c r="G24" s="33">
        <v>56.485999999999997</v>
      </c>
      <c r="H24" s="33">
        <v>41.713000000000001</v>
      </c>
      <c r="I24" s="33">
        <v>0</v>
      </c>
      <c r="J24" s="33">
        <v>0</v>
      </c>
      <c r="K24" s="33">
        <v>133.40299999999999</v>
      </c>
      <c r="L24" s="33">
        <v>17.597000000000001</v>
      </c>
      <c r="M24" s="33">
        <v>15.340999999999999</v>
      </c>
      <c r="N24" s="33">
        <v>24.074999999999999</v>
      </c>
      <c r="O24" s="33">
        <v>0</v>
      </c>
      <c r="P24" s="33">
        <v>9.82</v>
      </c>
      <c r="Q24" s="33">
        <v>18.094999999999999</v>
      </c>
      <c r="R24" s="33">
        <v>145.78100000000001</v>
      </c>
      <c r="S24" s="33">
        <v>0</v>
      </c>
      <c r="T24" s="33">
        <v>0</v>
      </c>
    </row>
    <row r="25" spans="1:20" hidden="1" x14ac:dyDescent="0.45">
      <c r="A25" s="1" t="s">
        <v>75</v>
      </c>
      <c r="B25" s="32">
        <v>61564.245999999999</v>
      </c>
      <c r="C25" s="33">
        <v>12951.728999999999</v>
      </c>
      <c r="D25" s="33">
        <v>4344.4759999999997</v>
      </c>
      <c r="E25" s="33">
        <v>3027.7579999999998</v>
      </c>
      <c r="F25" s="33">
        <v>3390.1849999999999</v>
      </c>
      <c r="G25" s="33">
        <v>1744.357</v>
      </c>
      <c r="H25" s="33">
        <v>1804.4960000000001</v>
      </c>
      <c r="I25" s="33">
        <v>1387.2370000000001</v>
      </c>
      <c r="J25" s="33">
        <v>0</v>
      </c>
      <c r="K25" s="33">
        <v>14727.284</v>
      </c>
      <c r="L25" s="33">
        <v>1844.749</v>
      </c>
      <c r="M25" s="33">
        <v>1861.05</v>
      </c>
      <c r="N25" s="33">
        <v>2474.9569999999999</v>
      </c>
      <c r="O25" s="33">
        <v>2230.9070000000002</v>
      </c>
      <c r="P25" s="33">
        <v>2150.6570000000002</v>
      </c>
      <c r="Q25" s="33">
        <v>3083.42</v>
      </c>
      <c r="R25" s="33">
        <v>3928.248</v>
      </c>
      <c r="S25" s="33">
        <v>612.721</v>
      </c>
      <c r="T25" s="33">
        <v>1.7000000000000001E-2</v>
      </c>
    </row>
    <row r="26" spans="1:20" hidden="1" x14ac:dyDescent="0.45">
      <c r="A26" s="40" t="s">
        <v>76</v>
      </c>
      <c r="B26" s="41">
        <v>149055.13399999999</v>
      </c>
      <c r="C26" s="42">
        <v>30220.288</v>
      </c>
      <c r="D26" s="42">
        <v>8638.4940000000006</v>
      </c>
      <c r="E26" s="42">
        <v>5799.1750000000002</v>
      </c>
      <c r="F26" s="42">
        <v>7008.7079999999996</v>
      </c>
      <c r="G26" s="42">
        <v>3420.6260000000002</v>
      </c>
      <c r="H26" s="42">
        <v>4653.6549999999997</v>
      </c>
      <c r="I26" s="42">
        <v>3272.3850000000002</v>
      </c>
      <c r="J26" s="42">
        <v>0</v>
      </c>
      <c r="K26" s="42">
        <v>34468.6</v>
      </c>
      <c r="L26" s="42">
        <v>7119.7049999999999</v>
      </c>
      <c r="M26" s="42">
        <v>5582.9650000000001</v>
      </c>
      <c r="N26" s="42">
        <v>7358.3090000000002</v>
      </c>
      <c r="O26" s="42">
        <v>5484.5469999999996</v>
      </c>
      <c r="P26" s="42">
        <v>5794.9759999999997</v>
      </c>
      <c r="Q26" s="42">
        <v>9226.6389999999992</v>
      </c>
      <c r="R26" s="42">
        <v>9093.5560000000005</v>
      </c>
      <c r="S26" s="42">
        <v>1900.5530000000001</v>
      </c>
      <c r="T26" s="42">
        <v>11.941000000000001</v>
      </c>
    </row>
    <row r="27" spans="1:20" hidden="1" x14ac:dyDescent="0.45">
      <c r="A27" s="1">
        <v>2012</v>
      </c>
      <c r="B27" s="32">
        <v>466592.95500000002</v>
      </c>
      <c r="C27" s="33">
        <v>47234.101999999999</v>
      </c>
      <c r="D27" s="33">
        <v>20664.842000000001</v>
      </c>
      <c r="E27" s="33">
        <v>14954.956</v>
      </c>
      <c r="F27" s="33">
        <v>22651.947</v>
      </c>
      <c r="G27" s="33">
        <v>8130.491</v>
      </c>
      <c r="H27" s="33">
        <v>9160.107</v>
      </c>
      <c r="I27" s="33">
        <v>29362.723000000002</v>
      </c>
      <c r="J27" s="33">
        <v>578.60799999999995</v>
      </c>
      <c r="K27" s="33">
        <v>100291.952</v>
      </c>
      <c r="L27" s="33">
        <v>15904.384</v>
      </c>
      <c r="M27" s="33">
        <v>21361.912</v>
      </c>
      <c r="N27" s="33">
        <v>44492.413999999997</v>
      </c>
      <c r="O27" s="33">
        <v>21462.326000000001</v>
      </c>
      <c r="P27" s="33">
        <v>28484.720000000001</v>
      </c>
      <c r="Q27" s="33">
        <v>44799.525000000001</v>
      </c>
      <c r="R27" s="33">
        <v>33014.947</v>
      </c>
      <c r="S27" s="33">
        <v>3864.6410000000001</v>
      </c>
      <c r="T27" s="33">
        <v>178.351</v>
      </c>
    </row>
    <row r="28" spans="1:20" hidden="1" x14ac:dyDescent="0.45">
      <c r="A28" s="1" t="s">
        <v>73</v>
      </c>
      <c r="B28" s="32">
        <v>249135.682</v>
      </c>
      <c r="C28" s="33">
        <v>2092.1689999999999</v>
      </c>
      <c r="D28" s="33">
        <v>7605.1769999999997</v>
      </c>
      <c r="E28" s="33">
        <v>5864.451</v>
      </c>
      <c r="F28" s="33">
        <v>11838.46</v>
      </c>
      <c r="G28" s="33">
        <v>2838.127</v>
      </c>
      <c r="H28" s="33">
        <v>2544.2460000000001</v>
      </c>
      <c r="I28" s="33">
        <v>24134.492999999999</v>
      </c>
      <c r="J28" s="33">
        <v>402.51499999999999</v>
      </c>
      <c r="K28" s="33">
        <v>49894.688000000002</v>
      </c>
      <c r="L28" s="33">
        <v>6812.2550000000001</v>
      </c>
      <c r="M28" s="33">
        <v>13804.84</v>
      </c>
      <c r="N28" s="33">
        <v>34320.705999999998</v>
      </c>
      <c r="O28" s="33">
        <v>13571.623</v>
      </c>
      <c r="P28" s="33">
        <v>20333.190999999999</v>
      </c>
      <c r="Q28" s="33">
        <v>32012.463</v>
      </c>
      <c r="R28" s="33">
        <v>19637.059000000001</v>
      </c>
      <c r="S28" s="33">
        <v>1264.79</v>
      </c>
      <c r="T28" s="33">
        <v>164.43100000000001</v>
      </c>
    </row>
    <row r="29" spans="1:20" hidden="1" x14ac:dyDescent="0.45">
      <c r="A29" s="1" t="s">
        <v>74</v>
      </c>
      <c r="B29" s="32">
        <v>2250.2379999999998</v>
      </c>
      <c r="C29" s="33">
        <v>1472.298</v>
      </c>
      <c r="D29" s="33">
        <v>51.115000000000002</v>
      </c>
      <c r="E29" s="33">
        <v>172.96199999999999</v>
      </c>
      <c r="F29" s="33">
        <v>121.589</v>
      </c>
      <c r="G29" s="33">
        <v>50.716999999999999</v>
      </c>
      <c r="H29" s="33">
        <v>39.64</v>
      </c>
      <c r="I29" s="33">
        <v>0</v>
      </c>
      <c r="J29" s="33">
        <v>0</v>
      </c>
      <c r="K29" s="33">
        <v>124.92700000000001</v>
      </c>
      <c r="L29" s="33">
        <v>24.94</v>
      </c>
      <c r="M29" s="33">
        <v>0</v>
      </c>
      <c r="N29" s="33">
        <v>20.404</v>
      </c>
      <c r="O29" s="33">
        <v>3.5129999999999999</v>
      </c>
      <c r="P29" s="33">
        <v>1.456</v>
      </c>
      <c r="Q29" s="33">
        <v>22.282</v>
      </c>
      <c r="R29" s="33">
        <v>144.39500000000001</v>
      </c>
      <c r="S29" s="33">
        <v>0</v>
      </c>
      <c r="T29" s="33">
        <v>0</v>
      </c>
    </row>
    <row r="30" spans="1:20" hidden="1" x14ac:dyDescent="0.45">
      <c r="A30" s="1" t="s">
        <v>75</v>
      </c>
      <c r="B30" s="32">
        <v>63536.150999999998</v>
      </c>
      <c r="C30" s="33">
        <v>13401.441999999999</v>
      </c>
      <c r="D30" s="33">
        <v>4442.7650000000003</v>
      </c>
      <c r="E30" s="33">
        <v>3050.5940000000001</v>
      </c>
      <c r="F30" s="33">
        <v>3594.3270000000002</v>
      </c>
      <c r="G30" s="33">
        <v>1760.44</v>
      </c>
      <c r="H30" s="33">
        <v>1846.191</v>
      </c>
      <c r="I30" s="33">
        <v>1415.434</v>
      </c>
      <c r="J30" s="33">
        <v>35.895000000000003</v>
      </c>
      <c r="K30" s="33">
        <v>15445.317999999999</v>
      </c>
      <c r="L30" s="33">
        <v>1876.2919999999999</v>
      </c>
      <c r="M30" s="33">
        <v>1898.0409999999999</v>
      </c>
      <c r="N30" s="33">
        <v>2518.4490000000001</v>
      </c>
      <c r="O30" s="33">
        <v>2268.1320000000001</v>
      </c>
      <c r="P30" s="33">
        <v>2187.6550000000002</v>
      </c>
      <c r="Q30" s="33">
        <v>3133.9879999999998</v>
      </c>
      <c r="R30" s="33">
        <v>4026.9340000000002</v>
      </c>
      <c r="S30" s="33">
        <v>634.23800000000006</v>
      </c>
      <c r="T30" s="33">
        <v>1.6E-2</v>
      </c>
    </row>
    <row r="31" spans="1:20" hidden="1" x14ac:dyDescent="0.45">
      <c r="A31" s="40" t="s">
        <v>76</v>
      </c>
      <c r="B31" s="41">
        <v>151670.88399999999</v>
      </c>
      <c r="C31" s="42">
        <v>30268.192999999999</v>
      </c>
      <c r="D31" s="42">
        <v>8565.7849999999999</v>
      </c>
      <c r="E31" s="42">
        <v>5866.9489999999996</v>
      </c>
      <c r="F31" s="42">
        <v>7097.5709999999999</v>
      </c>
      <c r="G31" s="42">
        <v>3481.2069999999999</v>
      </c>
      <c r="H31" s="42">
        <v>4730.03</v>
      </c>
      <c r="I31" s="42">
        <v>3812.7959999999998</v>
      </c>
      <c r="J31" s="42">
        <v>140.19800000000001</v>
      </c>
      <c r="K31" s="42">
        <v>34827.019</v>
      </c>
      <c r="L31" s="42">
        <v>7190.8969999999999</v>
      </c>
      <c r="M31" s="42">
        <v>5659.0309999999999</v>
      </c>
      <c r="N31" s="42">
        <v>7632.8549999999996</v>
      </c>
      <c r="O31" s="42">
        <v>5619.058</v>
      </c>
      <c r="P31" s="42">
        <v>5962.4179999999997</v>
      </c>
      <c r="Q31" s="42">
        <v>9630.7919999999995</v>
      </c>
      <c r="R31" s="42">
        <v>9206.5589999999993</v>
      </c>
      <c r="S31" s="42">
        <v>1965.6130000000001</v>
      </c>
      <c r="T31" s="42">
        <v>13.904</v>
      </c>
    </row>
    <row r="32" spans="1:20" hidden="1" x14ac:dyDescent="0.45">
      <c r="A32" s="1">
        <v>2013</v>
      </c>
      <c r="B32" s="32">
        <v>474848.58399999997</v>
      </c>
      <c r="C32" s="33">
        <v>46555.106</v>
      </c>
      <c r="D32" s="33">
        <v>20364.705000000002</v>
      </c>
      <c r="E32" s="33">
        <v>15080.053</v>
      </c>
      <c r="F32" s="33">
        <v>22673.441999999999</v>
      </c>
      <c r="G32" s="33">
        <v>8274.0750000000007</v>
      </c>
      <c r="H32" s="33">
        <v>9225.1409999999996</v>
      </c>
      <c r="I32" s="33">
        <v>29992.967000000001</v>
      </c>
      <c r="J32" s="33">
        <v>2345.527</v>
      </c>
      <c r="K32" s="33">
        <v>102227.069</v>
      </c>
      <c r="L32" s="33">
        <v>15794.741</v>
      </c>
      <c r="M32" s="33">
        <v>21665.044999999998</v>
      </c>
      <c r="N32" s="33">
        <v>45466.811999999998</v>
      </c>
      <c r="O32" s="33">
        <v>21708.651999999998</v>
      </c>
      <c r="P32" s="33">
        <v>30302.065999999999</v>
      </c>
      <c r="Q32" s="33">
        <v>45444.248</v>
      </c>
      <c r="R32" s="33">
        <v>33530.618999999999</v>
      </c>
      <c r="S32" s="33">
        <v>4094.9009999999998</v>
      </c>
      <c r="T32" s="33">
        <v>103.417</v>
      </c>
    </row>
    <row r="33" spans="1:20" hidden="1" x14ac:dyDescent="0.45">
      <c r="A33" s="1" t="s">
        <v>73</v>
      </c>
      <c r="B33" s="32">
        <v>256841.084</v>
      </c>
      <c r="C33" s="33">
        <v>2094.5659999999998</v>
      </c>
      <c r="D33" s="33">
        <v>7386.2110000000002</v>
      </c>
      <c r="E33" s="33">
        <v>5974.4030000000002</v>
      </c>
      <c r="F33" s="33">
        <v>11840.218999999999</v>
      </c>
      <c r="G33" s="33">
        <v>2883.569</v>
      </c>
      <c r="H33" s="33">
        <v>2616.875</v>
      </c>
      <c r="I33" s="33">
        <v>24455.589</v>
      </c>
      <c r="J33" s="33">
        <v>1552.9749999999999</v>
      </c>
      <c r="K33" s="33">
        <v>51426.451999999997</v>
      </c>
      <c r="L33" s="33">
        <v>6734.3119999999999</v>
      </c>
      <c r="M33" s="33">
        <v>14056.183000000001</v>
      </c>
      <c r="N33" s="33">
        <v>35592.398999999998</v>
      </c>
      <c r="O33" s="33">
        <v>13823.298000000001</v>
      </c>
      <c r="P33" s="33">
        <v>22176.111000000001</v>
      </c>
      <c r="Q33" s="33">
        <v>32734.504000000001</v>
      </c>
      <c r="R33" s="33">
        <v>20012.782999999999</v>
      </c>
      <c r="S33" s="33">
        <v>1387.509</v>
      </c>
      <c r="T33" s="33">
        <v>93.123999999999995</v>
      </c>
    </row>
    <row r="34" spans="1:20" hidden="1" x14ac:dyDescent="0.45">
      <c r="A34" s="1" t="s">
        <v>74</v>
      </c>
      <c r="B34" s="32">
        <v>2167.578</v>
      </c>
      <c r="C34" s="33">
        <v>1378.7809999999999</v>
      </c>
      <c r="D34" s="33">
        <v>107.315</v>
      </c>
      <c r="E34" s="33">
        <v>173.32599999999999</v>
      </c>
      <c r="F34" s="33">
        <v>92.433000000000007</v>
      </c>
      <c r="G34" s="33">
        <v>37.049999999999997</v>
      </c>
      <c r="H34" s="33">
        <v>35.082000000000001</v>
      </c>
      <c r="I34" s="33">
        <v>0</v>
      </c>
      <c r="J34" s="33">
        <v>0</v>
      </c>
      <c r="K34" s="33">
        <v>142.45699999999999</v>
      </c>
      <c r="L34" s="33">
        <v>20.753</v>
      </c>
      <c r="M34" s="33">
        <v>0</v>
      </c>
      <c r="N34" s="33">
        <v>0</v>
      </c>
      <c r="O34" s="33">
        <v>12.09</v>
      </c>
      <c r="P34" s="33">
        <v>1.4950000000000001</v>
      </c>
      <c r="Q34" s="33">
        <v>24.57</v>
      </c>
      <c r="R34" s="33">
        <v>142.22900000000001</v>
      </c>
      <c r="S34" s="33">
        <v>0</v>
      </c>
      <c r="T34" s="33">
        <v>0</v>
      </c>
    </row>
    <row r="35" spans="1:20" hidden="1" x14ac:dyDescent="0.45">
      <c r="A35" s="1" t="s">
        <v>75</v>
      </c>
      <c r="B35" s="32">
        <v>63970.472999999998</v>
      </c>
      <c r="C35" s="33">
        <v>13319.847</v>
      </c>
      <c r="D35" s="33">
        <v>4437.009</v>
      </c>
      <c r="E35" s="33">
        <v>3076.6419999999998</v>
      </c>
      <c r="F35" s="33">
        <v>3643.7840000000001</v>
      </c>
      <c r="G35" s="33">
        <v>1850.64</v>
      </c>
      <c r="H35" s="33">
        <v>1856.172</v>
      </c>
      <c r="I35" s="33">
        <v>1445.229</v>
      </c>
      <c r="J35" s="33">
        <v>157.398</v>
      </c>
      <c r="K35" s="33">
        <v>15554.163</v>
      </c>
      <c r="L35" s="33">
        <v>1885.4970000000001</v>
      </c>
      <c r="M35" s="33">
        <v>1915.4960000000001</v>
      </c>
      <c r="N35" s="33">
        <v>2448.5830000000001</v>
      </c>
      <c r="O35" s="33">
        <v>2282.596</v>
      </c>
      <c r="P35" s="33">
        <v>2206.8049999999998</v>
      </c>
      <c r="Q35" s="33">
        <v>3177.2429999999999</v>
      </c>
      <c r="R35" s="33">
        <v>4055.2249999999999</v>
      </c>
      <c r="S35" s="33">
        <v>658.13099999999997</v>
      </c>
      <c r="T35" s="33">
        <v>1.2999999999999999E-2</v>
      </c>
    </row>
    <row r="36" spans="1:20" hidden="1" x14ac:dyDescent="0.45">
      <c r="A36" s="40" t="s">
        <v>76</v>
      </c>
      <c r="B36" s="41">
        <v>151869.44899999999</v>
      </c>
      <c r="C36" s="42">
        <v>29761.912</v>
      </c>
      <c r="D36" s="42">
        <v>8434.17</v>
      </c>
      <c r="E36" s="42">
        <v>5855.6819999999998</v>
      </c>
      <c r="F36" s="42">
        <v>7097.0060000000003</v>
      </c>
      <c r="G36" s="42">
        <v>3502.8159999999998</v>
      </c>
      <c r="H36" s="42">
        <v>4717.0119999999997</v>
      </c>
      <c r="I36" s="42">
        <v>4092.1489999999999</v>
      </c>
      <c r="J36" s="42">
        <v>635.154</v>
      </c>
      <c r="K36" s="42">
        <v>35103.997000000003</v>
      </c>
      <c r="L36" s="42">
        <v>7154.1790000000001</v>
      </c>
      <c r="M36" s="42">
        <v>5693.366</v>
      </c>
      <c r="N36" s="42">
        <v>7425.83</v>
      </c>
      <c r="O36" s="42">
        <v>5590.6679999999997</v>
      </c>
      <c r="P36" s="42">
        <v>5917.6549999999997</v>
      </c>
      <c r="Q36" s="42">
        <v>9507.9310000000005</v>
      </c>
      <c r="R36" s="42">
        <v>9320.3819999999996</v>
      </c>
      <c r="S36" s="42">
        <v>2049.261</v>
      </c>
      <c r="T36" s="42">
        <v>10.28</v>
      </c>
    </row>
    <row r="37" spans="1:20" hidden="1" x14ac:dyDescent="0.45">
      <c r="A37" s="35">
        <v>2014</v>
      </c>
      <c r="B37" s="36">
        <v>477591.717</v>
      </c>
      <c r="C37" s="37">
        <v>45018.862999999998</v>
      </c>
      <c r="D37" s="37">
        <v>19980.897000000001</v>
      </c>
      <c r="E37" s="37">
        <v>14858.786</v>
      </c>
      <c r="F37" s="37">
        <v>22578.047999999999</v>
      </c>
      <c r="G37" s="37">
        <v>8197.2790000000005</v>
      </c>
      <c r="H37" s="37">
        <v>9102.5259999999998</v>
      </c>
      <c r="I37" s="37">
        <v>30115.125</v>
      </c>
      <c r="J37" s="37">
        <v>2437.029</v>
      </c>
      <c r="K37" s="37">
        <v>102180.70600000001</v>
      </c>
      <c r="L37" s="37">
        <v>15778.146000000001</v>
      </c>
      <c r="M37" s="37">
        <v>22179.260999999999</v>
      </c>
      <c r="N37" s="37">
        <v>47294.961000000003</v>
      </c>
      <c r="O37" s="37">
        <v>22297.414000000001</v>
      </c>
      <c r="P37" s="37">
        <v>31722.944</v>
      </c>
      <c r="Q37" s="37">
        <v>46016.362999999998</v>
      </c>
      <c r="R37" s="37">
        <v>33435.158000000003</v>
      </c>
      <c r="S37" s="37">
        <v>4220.09</v>
      </c>
      <c r="T37" s="37">
        <v>178.108</v>
      </c>
    </row>
    <row r="38" spans="1:20" hidden="1" x14ac:dyDescent="0.45">
      <c r="A38" s="1" t="s">
        <v>73</v>
      </c>
      <c r="B38" s="32">
        <v>264617.63</v>
      </c>
      <c r="C38" s="33">
        <v>2086.6080000000002</v>
      </c>
      <c r="D38" s="33">
        <v>7362.4769999999999</v>
      </c>
      <c r="E38" s="33">
        <v>6027.7489999999998</v>
      </c>
      <c r="F38" s="33">
        <v>11921.4</v>
      </c>
      <c r="G38" s="33">
        <v>2879.8760000000002</v>
      </c>
      <c r="H38" s="33">
        <v>2638.9839999999999</v>
      </c>
      <c r="I38" s="33">
        <v>24883.48</v>
      </c>
      <c r="J38" s="33">
        <v>1586.68</v>
      </c>
      <c r="K38" s="33">
        <v>52070.5</v>
      </c>
      <c r="L38" s="33">
        <v>6909.5950000000003</v>
      </c>
      <c r="M38" s="33">
        <v>14792.879000000001</v>
      </c>
      <c r="N38" s="33">
        <v>37620.082999999999</v>
      </c>
      <c r="O38" s="33">
        <v>14618.195</v>
      </c>
      <c r="P38" s="33">
        <v>23736.462</v>
      </c>
      <c r="Q38" s="33">
        <v>33662.116999999998</v>
      </c>
      <c r="R38" s="33">
        <v>20183.598999999998</v>
      </c>
      <c r="S38" s="33">
        <v>1471.425</v>
      </c>
      <c r="T38" s="33">
        <v>165.512</v>
      </c>
    </row>
    <row r="39" spans="1:20" hidden="1" x14ac:dyDescent="0.45">
      <c r="A39" s="1" t="s">
        <v>74</v>
      </c>
      <c r="B39" s="32">
        <v>1999.442</v>
      </c>
      <c r="C39" s="33">
        <v>1265.441</v>
      </c>
      <c r="D39" s="33">
        <v>100.143</v>
      </c>
      <c r="E39" s="33">
        <v>175.941</v>
      </c>
      <c r="F39" s="33">
        <v>1.026</v>
      </c>
      <c r="G39" s="33">
        <v>36.933999999999997</v>
      </c>
      <c r="H39" s="33">
        <v>33.825000000000003</v>
      </c>
      <c r="I39" s="33">
        <v>4.1000000000000002E-2</v>
      </c>
      <c r="J39" s="33">
        <v>0</v>
      </c>
      <c r="K39" s="33">
        <v>187.214</v>
      </c>
      <c r="L39" s="33">
        <v>22.337</v>
      </c>
      <c r="M39" s="33">
        <v>0</v>
      </c>
      <c r="N39" s="33">
        <v>0</v>
      </c>
      <c r="O39" s="33">
        <v>12.932</v>
      </c>
      <c r="P39" s="33">
        <v>1.28</v>
      </c>
      <c r="Q39" s="33">
        <v>22.741</v>
      </c>
      <c r="R39" s="33">
        <v>142.685</v>
      </c>
      <c r="S39" s="33">
        <v>0</v>
      </c>
      <c r="T39" s="33">
        <v>0</v>
      </c>
    </row>
    <row r="40" spans="1:20" hidden="1" x14ac:dyDescent="0.45">
      <c r="A40" s="1" t="s">
        <v>75</v>
      </c>
      <c r="B40" s="32">
        <v>62675.311000000002</v>
      </c>
      <c r="C40" s="33">
        <v>12892.129000000001</v>
      </c>
      <c r="D40" s="33">
        <v>4309.6030000000001</v>
      </c>
      <c r="E40" s="33">
        <v>2973.7640000000001</v>
      </c>
      <c r="F40" s="33">
        <v>3596.277</v>
      </c>
      <c r="G40" s="33">
        <v>1841.4159999999999</v>
      </c>
      <c r="H40" s="33">
        <v>1826.425</v>
      </c>
      <c r="I40" s="33">
        <v>1419.5519999999999</v>
      </c>
      <c r="J40" s="33">
        <v>192.589</v>
      </c>
      <c r="K40" s="33">
        <v>15291.673000000001</v>
      </c>
      <c r="L40" s="33">
        <v>1868.2760000000001</v>
      </c>
      <c r="M40" s="33">
        <v>1891.278</v>
      </c>
      <c r="N40" s="33">
        <v>2423.7440000000001</v>
      </c>
      <c r="O40" s="33">
        <v>2236.2130000000002</v>
      </c>
      <c r="P40" s="33">
        <v>2163.1329999999998</v>
      </c>
      <c r="Q40" s="33">
        <v>3118.2730000000001</v>
      </c>
      <c r="R40" s="33">
        <v>3983.1889999999999</v>
      </c>
      <c r="S40" s="33">
        <v>647.66399999999999</v>
      </c>
      <c r="T40" s="33">
        <v>0.115</v>
      </c>
    </row>
    <row r="41" spans="1:20" hidden="1" x14ac:dyDescent="0.45">
      <c r="A41" s="40" t="s">
        <v>76</v>
      </c>
      <c r="B41" s="41">
        <v>148299.33499999999</v>
      </c>
      <c r="C41" s="42">
        <v>28774.685000000001</v>
      </c>
      <c r="D41" s="42">
        <v>8208.6740000000009</v>
      </c>
      <c r="E41" s="42">
        <v>5681.3320000000003</v>
      </c>
      <c r="F41" s="42">
        <v>7059.3450000000003</v>
      </c>
      <c r="G41" s="42">
        <v>3439.0529999999999</v>
      </c>
      <c r="H41" s="42">
        <v>4603.2920000000004</v>
      </c>
      <c r="I41" s="42">
        <v>3812.0520000000001</v>
      </c>
      <c r="J41" s="42">
        <v>657.76</v>
      </c>
      <c r="K41" s="42">
        <v>34631.319000000003</v>
      </c>
      <c r="L41" s="42">
        <v>6977.9380000000001</v>
      </c>
      <c r="M41" s="42">
        <v>5495.1040000000003</v>
      </c>
      <c r="N41" s="42">
        <v>7251.134</v>
      </c>
      <c r="O41" s="42">
        <v>5430.0739999999996</v>
      </c>
      <c r="P41" s="42">
        <v>5822.0690000000004</v>
      </c>
      <c r="Q41" s="42">
        <v>9213.232</v>
      </c>
      <c r="R41" s="42">
        <v>9125.6849999999995</v>
      </c>
      <c r="S41" s="42">
        <v>2101.0010000000002</v>
      </c>
      <c r="T41" s="42">
        <v>12.481</v>
      </c>
    </row>
    <row r="42" spans="1:20" hidden="1" x14ac:dyDescent="0.45">
      <c r="A42" s="1">
        <v>2015</v>
      </c>
      <c r="B42" s="32">
        <v>483654.80300000001</v>
      </c>
      <c r="C42" s="33">
        <v>45381.483</v>
      </c>
      <c r="D42" s="33">
        <v>20002.309000000001</v>
      </c>
      <c r="E42" s="33">
        <v>14947.709000000001</v>
      </c>
      <c r="F42" s="33">
        <v>23211.764999999999</v>
      </c>
      <c r="G42" s="33">
        <v>8333.8729999999996</v>
      </c>
      <c r="H42" s="33">
        <v>9182.7369999999992</v>
      </c>
      <c r="I42" s="33">
        <v>30286.14</v>
      </c>
      <c r="J42" s="33">
        <v>2641.1390000000001</v>
      </c>
      <c r="K42" s="33">
        <v>105048.003</v>
      </c>
      <c r="L42" s="33">
        <v>16206.619000000001</v>
      </c>
      <c r="M42" s="33">
        <v>22949.031999999999</v>
      </c>
      <c r="N42" s="33">
        <v>47286.061000000002</v>
      </c>
      <c r="O42" s="33">
        <v>22086.861000000001</v>
      </c>
      <c r="P42" s="33">
        <v>32637.828000000001</v>
      </c>
      <c r="Q42" s="33">
        <v>44956.836000000003</v>
      </c>
      <c r="R42" s="33">
        <v>33876.324999999997</v>
      </c>
      <c r="S42" s="33">
        <v>4429.5540000000001</v>
      </c>
      <c r="T42" s="33">
        <v>190.54300000000001</v>
      </c>
    </row>
    <row r="43" spans="1:20" hidden="1" x14ac:dyDescent="0.45">
      <c r="A43" s="1" t="s">
        <v>73</v>
      </c>
      <c r="B43" s="32">
        <v>265632.99200000003</v>
      </c>
      <c r="C43" s="33">
        <v>2041.365</v>
      </c>
      <c r="D43" s="33">
        <v>7264.1049999999996</v>
      </c>
      <c r="E43" s="33">
        <v>5972.8270000000002</v>
      </c>
      <c r="F43" s="33">
        <v>12282.846</v>
      </c>
      <c r="G43" s="33">
        <v>2897.15</v>
      </c>
      <c r="H43" s="33">
        <v>2605.4</v>
      </c>
      <c r="I43" s="33">
        <v>24907.462</v>
      </c>
      <c r="J43" s="33">
        <v>1602.2639999999999</v>
      </c>
      <c r="K43" s="33">
        <v>53514.817999999999</v>
      </c>
      <c r="L43" s="33">
        <v>7150.3789999999999</v>
      </c>
      <c r="M43" s="33">
        <v>15338.569</v>
      </c>
      <c r="N43" s="33">
        <v>37015.953000000001</v>
      </c>
      <c r="O43" s="33">
        <v>14141.306</v>
      </c>
      <c r="P43" s="33">
        <v>24387.31</v>
      </c>
      <c r="Q43" s="33">
        <v>32455.222000000002</v>
      </c>
      <c r="R43" s="33">
        <v>20352.968000000001</v>
      </c>
      <c r="S43" s="33">
        <v>1524.7249999999999</v>
      </c>
      <c r="T43" s="33">
        <v>178.33199999999999</v>
      </c>
    </row>
    <row r="44" spans="1:20" hidden="1" x14ac:dyDescent="0.45">
      <c r="A44" s="1" t="s">
        <v>74</v>
      </c>
      <c r="B44" s="32">
        <v>2216.6460000000002</v>
      </c>
      <c r="C44" s="33">
        <v>1264.0709999999999</v>
      </c>
      <c r="D44" s="33">
        <v>99.456999999999994</v>
      </c>
      <c r="E44" s="33">
        <v>199.88300000000001</v>
      </c>
      <c r="F44" s="33">
        <v>57.664999999999999</v>
      </c>
      <c r="G44" s="33">
        <v>37.927</v>
      </c>
      <c r="H44" s="33">
        <v>32.338999999999999</v>
      </c>
      <c r="I44" s="33">
        <v>7.2999999999999995E-2</v>
      </c>
      <c r="J44" s="33">
        <v>0</v>
      </c>
      <c r="K44" s="33">
        <v>313.12900000000002</v>
      </c>
      <c r="L44" s="33">
        <v>22.044</v>
      </c>
      <c r="M44" s="33">
        <v>0</v>
      </c>
      <c r="N44" s="33">
        <v>0</v>
      </c>
      <c r="O44" s="33">
        <v>16.114999999999998</v>
      </c>
      <c r="P44" s="33">
        <v>1.2949999999999999</v>
      </c>
      <c r="Q44" s="33">
        <v>30.093</v>
      </c>
      <c r="R44" s="33">
        <v>142.56</v>
      </c>
      <c r="S44" s="33">
        <v>0</v>
      </c>
      <c r="T44" s="33">
        <v>0</v>
      </c>
    </row>
    <row r="45" spans="1:20" hidden="1" x14ac:dyDescent="0.45">
      <c r="A45" s="1" t="s">
        <v>75</v>
      </c>
      <c r="B45" s="32">
        <v>63794.044000000002</v>
      </c>
      <c r="C45" s="33">
        <v>12964.825000000001</v>
      </c>
      <c r="D45" s="33">
        <v>4352.29</v>
      </c>
      <c r="E45" s="33">
        <v>3024.1750000000002</v>
      </c>
      <c r="F45" s="33">
        <v>3662.3760000000002</v>
      </c>
      <c r="G45" s="33">
        <v>1880.7470000000001</v>
      </c>
      <c r="H45" s="33">
        <v>1849.2149999999999</v>
      </c>
      <c r="I45" s="33">
        <v>1450.241</v>
      </c>
      <c r="J45" s="33">
        <v>272.72399999999999</v>
      </c>
      <c r="K45" s="33">
        <v>15607.128000000001</v>
      </c>
      <c r="L45" s="33">
        <v>1888.434</v>
      </c>
      <c r="M45" s="33">
        <v>1940.308</v>
      </c>
      <c r="N45" s="33">
        <v>2509.7919999999999</v>
      </c>
      <c r="O45" s="33">
        <v>2276.4160000000002</v>
      </c>
      <c r="P45" s="33">
        <v>2205.174</v>
      </c>
      <c r="Q45" s="33">
        <v>3176.9180000000001</v>
      </c>
      <c r="R45" s="33">
        <v>4057.5439999999999</v>
      </c>
      <c r="S45" s="33">
        <v>675.63199999999995</v>
      </c>
      <c r="T45" s="33">
        <v>0.106</v>
      </c>
    </row>
    <row r="46" spans="1:20" hidden="1" x14ac:dyDescent="0.45">
      <c r="A46" s="40" t="s">
        <v>76</v>
      </c>
      <c r="B46" s="41">
        <v>152011.12100000001</v>
      </c>
      <c r="C46" s="42">
        <v>29111.222000000002</v>
      </c>
      <c r="D46" s="42">
        <v>8286.4570000000003</v>
      </c>
      <c r="E46" s="42">
        <v>5750.8239999999996</v>
      </c>
      <c r="F46" s="42">
        <v>7208.8779999999997</v>
      </c>
      <c r="G46" s="42">
        <v>3518.049</v>
      </c>
      <c r="H46" s="42">
        <v>4695.7830000000004</v>
      </c>
      <c r="I46" s="42">
        <v>3928.364</v>
      </c>
      <c r="J46" s="42">
        <v>766.15099999999995</v>
      </c>
      <c r="K46" s="42">
        <v>35612.928</v>
      </c>
      <c r="L46" s="42">
        <v>7145.7619999999997</v>
      </c>
      <c r="M46" s="42">
        <v>5670.1549999999997</v>
      </c>
      <c r="N46" s="42">
        <v>7760.3159999999998</v>
      </c>
      <c r="O46" s="42">
        <v>5653.0240000000003</v>
      </c>
      <c r="P46" s="42">
        <v>6044.049</v>
      </c>
      <c r="Q46" s="42">
        <v>9294.6029999999992</v>
      </c>
      <c r="R46" s="42">
        <v>9323.2530000000006</v>
      </c>
      <c r="S46" s="42">
        <v>2229.1970000000001</v>
      </c>
      <c r="T46" s="42">
        <v>12.105</v>
      </c>
    </row>
    <row r="47" spans="1:20" hidden="1" x14ac:dyDescent="0.45">
      <c r="A47" s="1">
        <v>2016</v>
      </c>
      <c r="B47" s="32">
        <v>497038.891</v>
      </c>
      <c r="C47" s="33">
        <v>46493.231</v>
      </c>
      <c r="D47" s="33">
        <v>20467.093000000001</v>
      </c>
      <c r="E47" s="33">
        <v>15268.11</v>
      </c>
      <c r="F47" s="33">
        <v>23875.857</v>
      </c>
      <c r="G47" s="33">
        <v>8558.3690000000006</v>
      </c>
      <c r="H47" s="33">
        <v>9379.6329999999998</v>
      </c>
      <c r="I47" s="33">
        <v>32095.217000000001</v>
      </c>
      <c r="J47" s="33">
        <v>2801.8690000000001</v>
      </c>
      <c r="K47" s="33">
        <v>109403.9</v>
      </c>
      <c r="L47" s="33">
        <v>16498.708999999999</v>
      </c>
      <c r="M47" s="33">
        <v>24008.859</v>
      </c>
      <c r="N47" s="33">
        <v>48453.930999999997</v>
      </c>
      <c r="O47" s="33">
        <v>22733.491999999998</v>
      </c>
      <c r="P47" s="33">
        <v>33096.891000000003</v>
      </c>
      <c r="Q47" s="33">
        <v>44647.497000000003</v>
      </c>
      <c r="R47" s="33">
        <v>34497.476999999999</v>
      </c>
      <c r="S47" s="33">
        <v>4738.201</v>
      </c>
      <c r="T47" s="33">
        <v>20.478999999999999</v>
      </c>
    </row>
    <row r="48" spans="1:20" hidden="1" x14ac:dyDescent="0.45">
      <c r="A48" s="1" t="s">
        <v>73</v>
      </c>
      <c r="B48" s="32">
        <v>269975.33199999999</v>
      </c>
      <c r="C48" s="33">
        <v>1930.2260000000001</v>
      </c>
      <c r="D48" s="33">
        <v>7234.2049999999999</v>
      </c>
      <c r="E48" s="33">
        <v>5975.8980000000001</v>
      </c>
      <c r="F48" s="33">
        <v>12318.236999999999</v>
      </c>
      <c r="G48" s="33">
        <v>2945.7449999999999</v>
      </c>
      <c r="H48" s="33">
        <v>2599.4789999999998</v>
      </c>
      <c r="I48" s="33">
        <v>26313.432000000001</v>
      </c>
      <c r="J48" s="33">
        <v>1603.2460000000001</v>
      </c>
      <c r="K48" s="33">
        <v>55536.482000000004</v>
      </c>
      <c r="L48" s="33">
        <v>7052.1009999999997</v>
      </c>
      <c r="M48" s="33">
        <v>16140.531999999999</v>
      </c>
      <c r="N48" s="33">
        <v>37591.995000000003</v>
      </c>
      <c r="O48" s="33">
        <v>14521.516</v>
      </c>
      <c r="P48" s="33">
        <v>24461.543000000001</v>
      </c>
      <c r="Q48" s="33">
        <v>31691.131000000001</v>
      </c>
      <c r="R48" s="33">
        <v>20466.039000000001</v>
      </c>
      <c r="S48" s="33">
        <v>1574.5719999999999</v>
      </c>
      <c r="T48" s="33">
        <v>18.954000000000001</v>
      </c>
    </row>
    <row r="49" spans="1:20" hidden="1" x14ac:dyDescent="0.45">
      <c r="A49" s="1" t="s">
        <v>74</v>
      </c>
      <c r="B49" s="32">
        <v>2688.6390000000001</v>
      </c>
      <c r="C49" s="33">
        <v>1483.9829999999999</v>
      </c>
      <c r="D49" s="33">
        <v>105.30800000000001</v>
      </c>
      <c r="E49" s="33">
        <v>210.98400000000001</v>
      </c>
      <c r="F49" s="33">
        <v>274.33100000000002</v>
      </c>
      <c r="G49" s="33">
        <v>37.444000000000003</v>
      </c>
      <c r="H49" s="33">
        <v>32.256999999999998</v>
      </c>
      <c r="I49" s="33">
        <v>7.0999999999999994E-2</v>
      </c>
      <c r="J49" s="33">
        <v>0</v>
      </c>
      <c r="K49" s="33">
        <v>322.24799999999999</v>
      </c>
      <c r="L49" s="33">
        <v>21.645</v>
      </c>
      <c r="M49" s="33">
        <v>9.093</v>
      </c>
      <c r="N49" s="33">
        <v>0</v>
      </c>
      <c r="O49" s="33">
        <v>16.242000000000001</v>
      </c>
      <c r="P49" s="33">
        <v>1.37</v>
      </c>
      <c r="Q49" s="33">
        <v>30.567</v>
      </c>
      <c r="R49" s="33">
        <v>143.09399999999999</v>
      </c>
      <c r="S49" s="33">
        <v>0</v>
      </c>
      <c r="T49" s="33">
        <v>0</v>
      </c>
    </row>
    <row r="50" spans="1:20" hidden="1" x14ac:dyDescent="0.45">
      <c r="A50" s="1" t="s">
        <v>75</v>
      </c>
      <c r="B50" s="32">
        <v>66173.063999999998</v>
      </c>
      <c r="C50" s="33">
        <v>13311.576999999999</v>
      </c>
      <c r="D50" s="33">
        <v>4472.2619999999997</v>
      </c>
      <c r="E50" s="33">
        <v>3143.6610000000001</v>
      </c>
      <c r="F50" s="33">
        <v>3819.5810000000001</v>
      </c>
      <c r="G50" s="33">
        <v>1948.144</v>
      </c>
      <c r="H50" s="33">
        <v>1899.11</v>
      </c>
      <c r="I50" s="33">
        <v>1488.489</v>
      </c>
      <c r="J50" s="33">
        <v>333.14800000000002</v>
      </c>
      <c r="K50" s="33">
        <v>16311.036</v>
      </c>
      <c r="L50" s="33">
        <v>1928.3620000000001</v>
      </c>
      <c r="M50" s="33">
        <v>2011.171</v>
      </c>
      <c r="N50" s="33">
        <v>2629.2269999999999</v>
      </c>
      <c r="O50" s="33">
        <v>2340.4250000000002</v>
      </c>
      <c r="P50" s="33">
        <v>2281.9499999999998</v>
      </c>
      <c r="Q50" s="33">
        <v>3293.587</v>
      </c>
      <c r="R50" s="33">
        <v>4226.2259999999997</v>
      </c>
      <c r="S50" s="33">
        <v>735.09199999999998</v>
      </c>
      <c r="T50" s="33">
        <v>1.0999999999999999E-2</v>
      </c>
    </row>
    <row r="51" spans="1:20" hidden="1" x14ac:dyDescent="0.45">
      <c r="A51" s="40" t="s">
        <v>76</v>
      </c>
      <c r="B51" s="41">
        <v>158201.856</v>
      </c>
      <c r="C51" s="42">
        <v>29767.445</v>
      </c>
      <c r="D51" s="42">
        <v>8655.3179999999993</v>
      </c>
      <c r="E51" s="42">
        <v>5937.5659999999998</v>
      </c>
      <c r="F51" s="42">
        <v>7463.7079999999996</v>
      </c>
      <c r="G51" s="42">
        <v>3627.0360000000001</v>
      </c>
      <c r="H51" s="42">
        <v>4848.7860000000001</v>
      </c>
      <c r="I51" s="42">
        <v>4293.2250000000004</v>
      </c>
      <c r="J51" s="42">
        <v>865.47500000000002</v>
      </c>
      <c r="K51" s="42">
        <v>37234.135000000002</v>
      </c>
      <c r="L51" s="42">
        <v>7496.6</v>
      </c>
      <c r="M51" s="42">
        <v>5848.0640000000003</v>
      </c>
      <c r="N51" s="42">
        <v>8232.7090000000007</v>
      </c>
      <c r="O51" s="42">
        <v>5855.3090000000002</v>
      </c>
      <c r="P51" s="42">
        <v>6352.0280000000002</v>
      </c>
      <c r="Q51" s="42">
        <v>9632.2129999999997</v>
      </c>
      <c r="R51" s="42">
        <v>9662.1180000000004</v>
      </c>
      <c r="S51" s="42">
        <v>2428.5369999999998</v>
      </c>
      <c r="T51" s="42">
        <v>1.5129999999999999</v>
      </c>
    </row>
    <row r="52" spans="1:20" hidden="1" x14ac:dyDescent="0.45">
      <c r="A52" s="1">
        <v>2017</v>
      </c>
      <c r="B52" s="32">
        <v>507746.386</v>
      </c>
      <c r="C52" s="33">
        <v>46298.156000000003</v>
      </c>
      <c r="D52" s="33">
        <v>21007.360000000001</v>
      </c>
      <c r="E52" s="33">
        <v>15386.370999999999</v>
      </c>
      <c r="F52" s="33">
        <v>24515.308000000001</v>
      </c>
      <c r="G52" s="33">
        <v>8683.65</v>
      </c>
      <c r="H52" s="33">
        <v>9423.8040000000001</v>
      </c>
      <c r="I52" s="33">
        <v>31609.848000000002</v>
      </c>
      <c r="J52" s="33">
        <v>2918.7570000000001</v>
      </c>
      <c r="K52" s="33">
        <v>114847.859</v>
      </c>
      <c r="L52" s="33">
        <v>16553.445</v>
      </c>
      <c r="M52" s="33">
        <v>24843.53</v>
      </c>
      <c r="N52" s="33">
        <v>50180.207999999999</v>
      </c>
      <c r="O52" s="33">
        <v>22799.648000000001</v>
      </c>
      <c r="P52" s="33">
        <v>33562.076000000001</v>
      </c>
      <c r="Q52" s="33">
        <v>45455.610999999997</v>
      </c>
      <c r="R52" s="33">
        <v>34647.86</v>
      </c>
      <c r="S52" s="33">
        <v>5013.5429999999997</v>
      </c>
      <c r="T52" s="33">
        <v>0</v>
      </c>
    </row>
    <row r="53" spans="1:20" hidden="1" x14ac:dyDescent="0.45">
      <c r="A53" s="1" t="s">
        <v>73</v>
      </c>
      <c r="B53" s="32">
        <v>276672.19699999999</v>
      </c>
      <c r="C53" s="33">
        <v>1938.1079999999999</v>
      </c>
      <c r="D53" s="33">
        <v>7645.8050000000003</v>
      </c>
      <c r="E53" s="33">
        <v>5937.6329999999998</v>
      </c>
      <c r="F53" s="33">
        <v>12582.298000000001</v>
      </c>
      <c r="G53" s="33">
        <v>2988.2739999999999</v>
      </c>
      <c r="H53" s="33">
        <v>2640.3119999999999</v>
      </c>
      <c r="I53" s="33">
        <v>25983.454000000002</v>
      </c>
      <c r="J53" s="33">
        <v>1588.7550000000001</v>
      </c>
      <c r="K53" s="33">
        <v>59291.936999999998</v>
      </c>
      <c r="L53" s="33">
        <v>7007.7129999999997</v>
      </c>
      <c r="M53" s="33">
        <v>16744.437000000002</v>
      </c>
      <c r="N53" s="33">
        <v>39234.334999999999</v>
      </c>
      <c r="O53" s="33">
        <v>14466.179</v>
      </c>
      <c r="P53" s="33">
        <v>24623.269</v>
      </c>
      <c r="Q53" s="33">
        <v>32087.631000000001</v>
      </c>
      <c r="R53" s="33">
        <v>20291.580999999998</v>
      </c>
      <c r="S53" s="33">
        <v>1620.4839999999999</v>
      </c>
      <c r="T53" s="33">
        <v>0</v>
      </c>
    </row>
    <row r="54" spans="1:20" hidden="1" x14ac:dyDescent="0.45">
      <c r="A54" s="1" t="s">
        <v>74</v>
      </c>
      <c r="B54" s="32">
        <v>2864.288</v>
      </c>
      <c r="C54" s="33">
        <v>1501.086</v>
      </c>
      <c r="D54" s="33">
        <v>105.69499999999999</v>
      </c>
      <c r="E54" s="33">
        <v>219.62100000000001</v>
      </c>
      <c r="F54" s="33">
        <v>286.036</v>
      </c>
      <c r="G54" s="33">
        <v>37.180999999999997</v>
      </c>
      <c r="H54" s="33">
        <v>35.753999999999998</v>
      </c>
      <c r="I54" s="33">
        <v>0.43099999999999999</v>
      </c>
      <c r="J54" s="33">
        <v>9.4E-2</v>
      </c>
      <c r="K54" s="33">
        <v>411.27499999999998</v>
      </c>
      <c r="L54" s="33">
        <v>26.292000000000002</v>
      </c>
      <c r="M54" s="33">
        <v>9.93</v>
      </c>
      <c r="N54" s="33">
        <v>0.57999999999999996</v>
      </c>
      <c r="O54" s="33">
        <v>19.498999999999999</v>
      </c>
      <c r="P54" s="33">
        <v>2.88</v>
      </c>
      <c r="Q54" s="33">
        <v>35.631999999999998</v>
      </c>
      <c r="R54" s="33">
        <v>148.495</v>
      </c>
      <c r="S54" s="33">
        <v>23.806000000000001</v>
      </c>
      <c r="T54" s="33">
        <v>0</v>
      </c>
    </row>
    <row r="55" spans="1:20" hidden="1" x14ac:dyDescent="0.45">
      <c r="A55" s="1" t="s">
        <v>75</v>
      </c>
      <c r="B55" s="32">
        <v>66517.357999999993</v>
      </c>
      <c r="C55" s="33">
        <v>13131.172</v>
      </c>
      <c r="D55" s="33">
        <v>4473.51</v>
      </c>
      <c r="E55" s="33">
        <v>3151.904</v>
      </c>
      <c r="F55" s="33">
        <v>3856.8519999999999</v>
      </c>
      <c r="G55" s="33">
        <v>1954.876</v>
      </c>
      <c r="H55" s="33">
        <v>1872.89</v>
      </c>
      <c r="I55" s="33">
        <v>1487.143</v>
      </c>
      <c r="J55" s="33">
        <v>384.90300000000002</v>
      </c>
      <c r="K55" s="33">
        <v>16587.71</v>
      </c>
      <c r="L55" s="33">
        <v>1940.933</v>
      </c>
      <c r="M55" s="33">
        <v>2027.2809999999999</v>
      </c>
      <c r="N55" s="33">
        <v>2691.8229999999999</v>
      </c>
      <c r="O55" s="33">
        <v>2326.183</v>
      </c>
      <c r="P55" s="33">
        <v>2284.1239999999998</v>
      </c>
      <c r="Q55" s="33">
        <v>3302.4630000000002</v>
      </c>
      <c r="R55" s="33">
        <v>4260.9880000000003</v>
      </c>
      <c r="S55" s="33">
        <v>782.601</v>
      </c>
      <c r="T55" s="33">
        <v>0</v>
      </c>
    </row>
    <row r="56" spans="1:20" hidden="1" x14ac:dyDescent="0.45">
      <c r="A56" s="40" t="s">
        <v>76</v>
      </c>
      <c r="B56" s="41">
        <v>161692.54300000001</v>
      </c>
      <c r="C56" s="42">
        <v>29727.79</v>
      </c>
      <c r="D56" s="42">
        <v>8782.35</v>
      </c>
      <c r="E56" s="42">
        <v>6077.2139999999999</v>
      </c>
      <c r="F56" s="42">
        <v>7790.1220000000003</v>
      </c>
      <c r="G56" s="42">
        <v>3703.319</v>
      </c>
      <c r="H56" s="42">
        <v>4874.848</v>
      </c>
      <c r="I56" s="42">
        <v>4138.82</v>
      </c>
      <c r="J56" s="42">
        <v>945.00400000000002</v>
      </c>
      <c r="K56" s="42">
        <v>38556.936999999998</v>
      </c>
      <c r="L56" s="42">
        <v>7578.5069999999996</v>
      </c>
      <c r="M56" s="42">
        <v>6061.8819999999996</v>
      </c>
      <c r="N56" s="42">
        <v>8253.4709999999995</v>
      </c>
      <c r="O56" s="42">
        <v>5987.7860000000001</v>
      </c>
      <c r="P56" s="42">
        <v>6651.8029999999999</v>
      </c>
      <c r="Q56" s="42">
        <v>10029.886</v>
      </c>
      <c r="R56" s="42">
        <v>9946.7970000000005</v>
      </c>
      <c r="S56" s="42">
        <v>2586.652</v>
      </c>
      <c r="T56" s="42">
        <v>0</v>
      </c>
    </row>
    <row r="57" spans="1:20" hidden="1" x14ac:dyDescent="0.45">
      <c r="A57" s="1">
        <v>2018</v>
      </c>
      <c r="B57" s="32">
        <v>526149.16099999996</v>
      </c>
      <c r="C57" s="33">
        <v>47810.21</v>
      </c>
      <c r="D57" s="33">
        <v>21216.605</v>
      </c>
      <c r="E57" s="33">
        <v>15675.749</v>
      </c>
      <c r="F57" s="33">
        <v>24921.925999999999</v>
      </c>
      <c r="G57" s="33">
        <v>8773.8109999999997</v>
      </c>
      <c r="H57" s="33">
        <v>9648.8269999999993</v>
      </c>
      <c r="I57" s="33">
        <v>33748.169000000002</v>
      </c>
      <c r="J57" s="33">
        <v>3087.6930000000002</v>
      </c>
      <c r="K57" s="33">
        <v>122695.954</v>
      </c>
      <c r="L57" s="33">
        <v>16845.835999999999</v>
      </c>
      <c r="M57" s="33">
        <v>26239.895</v>
      </c>
      <c r="N57" s="33">
        <v>52012.705000000002</v>
      </c>
      <c r="O57" s="33">
        <v>22961.958999999999</v>
      </c>
      <c r="P57" s="33">
        <v>34118.387999999999</v>
      </c>
      <c r="Q57" s="33">
        <v>45958.813999999998</v>
      </c>
      <c r="R57" s="33">
        <v>35158.61</v>
      </c>
      <c r="S57" s="33">
        <v>5272.6040000000003</v>
      </c>
      <c r="T57" s="33">
        <v>0</v>
      </c>
    </row>
    <row r="58" spans="1:20" hidden="1" x14ac:dyDescent="0.45">
      <c r="A58" s="1" t="s">
        <v>73</v>
      </c>
      <c r="B58" s="32">
        <v>283704.65600000002</v>
      </c>
      <c r="C58" s="33">
        <v>1745.711</v>
      </c>
      <c r="D58" s="33">
        <v>7450.174</v>
      </c>
      <c r="E58" s="33">
        <v>5858.0029999999997</v>
      </c>
      <c r="F58" s="33">
        <v>12251.411</v>
      </c>
      <c r="G58" s="33">
        <v>2870.6680000000001</v>
      </c>
      <c r="H58" s="33">
        <v>2549.723</v>
      </c>
      <c r="I58" s="33">
        <v>27910.655999999999</v>
      </c>
      <c r="J58" s="33">
        <v>1586.0719999999999</v>
      </c>
      <c r="K58" s="33">
        <v>63292.091999999997</v>
      </c>
      <c r="L58" s="33">
        <v>6848.5249999999996</v>
      </c>
      <c r="M58" s="33">
        <v>17683.143</v>
      </c>
      <c r="N58" s="33">
        <v>40590.982000000004</v>
      </c>
      <c r="O58" s="33">
        <v>14258.175999999999</v>
      </c>
      <c r="P58" s="33">
        <v>24859.371999999999</v>
      </c>
      <c r="Q58" s="33">
        <v>32014.264999999999</v>
      </c>
      <c r="R58" s="33">
        <v>20246.284</v>
      </c>
      <c r="S58" s="33">
        <v>1689.4069999999999</v>
      </c>
      <c r="T58" s="33">
        <v>0</v>
      </c>
    </row>
    <row r="59" spans="1:20" hidden="1" x14ac:dyDescent="0.45">
      <c r="A59" s="1" t="s">
        <v>74</v>
      </c>
      <c r="B59" s="32">
        <v>3080.1680000000001</v>
      </c>
      <c r="C59" s="33">
        <v>1545.4680000000001</v>
      </c>
      <c r="D59" s="33">
        <v>109.04600000000001</v>
      </c>
      <c r="E59" s="33">
        <v>234.10499999999999</v>
      </c>
      <c r="F59" s="33">
        <v>295.03699999999998</v>
      </c>
      <c r="G59" s="33">
        <v>41.094000000000001</v>
      </c>
      <c r="H59" s="33">
        <v>37.414000000000001</v>
      </c>
      <c r="I59" s="33">
        <v>1.2050000000000001</v>
      </c>
      <c r="J59" s="33">
        <v>0.88200000000000001</v>
      </c>
      <c r="K59" s="33">
        <v>489.03800000000001</v>
      </c>
      <c r="L59" s="33">
        <v>54.936</v>
      </c>
      <c r="M59" s="33">
        <v>10.84</v>
      </c>
      <c r="N59" s="33">
        <v>2.7850000000000001</v>
      </c>
      <c r="O59" s="33">
        <v>21.681000000000001</v>
      </c>
      <c r="P59" s="33">
        <v>6.0990000000000002</v>
      </c>
      <c r="Q59" s="33">
        <v>39.137</v>
      </c>
      <c r="R59" s="33">
        <v>151.65700000000001</v>
      </c>
      <c r="S59" s="33">
        <v>39.658999999999999</v>
      </c>
      <c r="T59" s="33">
        <v>0</v>
      </c>
    </row>
    <row r="60" spans="1:20" hidden="1" x14ac:dyDescent="0.45">
      <c r="A60" s="1" t="s">
        <v>75</v>
      </c>
      <c r="B60" s="32">
        <v>70687.226999999999</v>
      </c>
      <c r="C60" s="33">
        <v>13766.796</v>
      </c>
      <c r="D60" s="33">
        <v>4660.7</v>
      </c>
      <c r="E60" s="33">
        <v>3314.9180000000001</v>
      </c>
      <c r="F60" s="33">
        <v>4112.1989999999996</v>
      </c>
      <c r="G60" s="33">
        <v>2056.4349999999999</v>
      </c>
      <c r="H60" s="33">
        <v>1970.2249999999999</v>
      </c>
      <c r="I60" s="33">
        <v>1552.259</v>
      </c>
      <c r="J60" s="33">
        <v>470.529</v>
      </c>
      <c r="K60" s="33">
        <v>18016.468000000001</v>
      </c>
      <c r="L60" s="33">
        <v>2060.5630000000001</v>
      </c>
      <c r="M60" s="33">
        <v>2184.6799999999998</v>
      </c>
      <c r="N60" s="33">
        <v>2897.9589999999998</v>
      </c>
      <c r="O60" s="33">
        <v>2431.4319999999998</v>
      </c>
      <c r="P60" s="33">
        <v>2380.2930000000001</v>
      </c>
      <c r="Q60" s="33">
        <v>3498.3090000000002</v>
      </c>
      <c r="R60" s="33">
        <v>4482.335</v>
      </c>
      <c r="S60" s="33">
        <v>831.09</v>
      </c>
      <c r="T60" s="33">
        <v>0</v>
      </c>
    </row>
    <row r="61" spans="1:20" hidden="1" x14ac:dyDescent="0.45">
      <c r="A61" s="40" t="s">
        <v>76</v>
      </c>
      <c r="B61" s="41">
        <v>168677.11</v>
      </c>
      <c r="C61" s="42">
        <v>30752.235000000001</v>
      </c>
      <c r="D61" s="42">
        <v>8996.6849999999995</v>
      </c>
      <c r="E61" s="42">
        <v>6268.723</v>
      </c>
      <c r="F61" s="42">
        <v>8263.2790000000005</v>
      </c>
      <c r="G61" s="42">
        <v>3805.614</v>
      </c>
      <c r="H61" s="42">
        <v>5091.4650000000001</v>
      </c>
      <c r="I61" s="42">
        <v>4284.049</v>
      </c>
      <c r="J61" s="42">
        <v>1030.21</v>
      </c>
      <c r="K61" s="42">
        <v>40898.356</v>
      </c>
      <c r="L61" s="42">
        <v>7881.8119999999999</v>
      </c>
      <c r="M61" s="42">
        <v>6361.232</v>
      </c>
      <c r="N61" s="42">
        <v>8520.9789999999994</v>
      </c>
      <c r="O61" s="42">
        <v>6250.67</v>
      </c>
      <c r="P61" s="42">
        <v>6872.6239999999998</v>
      </c>
      <c r="Q61" s="42">
        <v>10407.102999999999</v>
      </c>
      <c r="R61" s="42">
        <v>10278.334000000001</v>
      </c>
      <c r="S61" s="42">
        <v>2712.4479999999999</v>
      </c>
      <c r="T61" s="42">
        <v>0</v>
      </c>
    </row>
    <row r="62" spans="1:20" hidden="1" x14ac:dyDescent="0.45">
      <c r="A62" s="1">
        <v>2019</v>
      </c>
      <c r="B62" s="32">
        <v>520498.73800000001</v>
      </c>
      <c r="C62" s="33">
        <v>47167.205999999998</v>
      </c>
      <c r="D62" s="33">
        <v>20802.41</v>
      </c>
      <c r="E62" s="33">
        <v>15265.584999999999</v>
      </c>
      <c r="F62" s="33">
        <v>24280.69</v>
      </c>
      <c r="G62" s="33">
        <v>8603.2970000000005</v>
      </c>
      <c r="H62" s="33">
        <v>9415.6990000000005</v>
      </c>
      <c r="I62" s="33">
        <v>34138.999000000003</v>
      </c>
      <c r="J62" s="33">
        <v>3226.1790000000001</v>
      </c>
      <c r="K62" s="33">
        <v>123022.307</v>
      </c>
      <c r="L62" s="33">
        <v>16368.275</v>
      </c>
      <c r="M62" s="33">
        <v>26732.303</v>
      </c>
      <c r="N62" s="33">
        <v>52644.853999999999</v>
      </c>
      <c r="O62" s="33">
        <v>22280.692999999999</v>
      </c>
      <c r="P62" s="33">
        <v>32385.387999999999</v>
      </c>
      <c r="Q62" s="33">
        <v>44314.767</v>
      </c>
      <c r="R62" s="33">
        <v>34472.017</v>
      </c>
      <c r="S62" s="33">
        <v>5374.2849999999999</v>
      </c>
      <c r="T62" s="33">
        <v>3.786</v>
      </c>
    </row>
    <row r="63" spans="1:20" hidden="1" x14ac:dyDescent="0.45">
      <c r="A63" s="1" t="s">
        <v>73</v>
      </c>
      <c r="B63" s="32">
        <v>279769.47399999999</v>
      </c>
      <c r="C63" s="33">
        <v>1630.192</v>
      </c>
      <c r="D63" s="33">
        <v>7311.01</v>
      </c>
      <c r="E63" s="33">
        <v>5617.5209999999997</v>
      </c>
      <c r="F63" s="33">
        <v>11584.433000000001</v>
      </c>
      <c r="G63" s="33">
        <v>2782.9209999999998</v>
      </c>
      <c r="H63" s="33">
        <v>2369.817</v>
      </c>
      <c r="I63" s="33">
        <v>28536.754000000001</v>
      </c>
      <c r="J63" s="33">
        <v>1622.174</v>
      </c>
      <c r="K63" s="33">
        <v>63365.396000000001</v>
      </c>
      <c r="L63" s="33">
        <v>6555.8440000000001</v>
      </c>
      <c r="M63" s="33">
        <v>18231.056</v>
      </c>
      <c r="N63" s="33">
        <v>41260.896000000001</v>
      </c>
      <c r="O63" s="33">
        <v>13729.412</v>
      </c>
      <c r="P63" s="33">
        <v>22977.246999999999</v>
      </c>
      <c r="Q63" s="33">
        <v>30660.931</v>
      </c>
      <c r="R63" s="33">
        <v>19805.974999999999</v>
      </c>
      <c r="S63" s="33">
        <v>1727.8969999999999</v>
      </c>
      <c r="T63" s="33">
        <v>0</v>
      </c>
    </row>
    <row r="64" spans="1:20" hidden="1" x14ac:dyDescent="0.45">
      <c r="A64" s="1" t="s">
        <v>74</v>
      </c>
      <c r="B64" s="32">
        <v>3156.2359999999999</v>
      </c>
      <c r="C64" s="33">
        <v>1550.5139999999999</v>
      </c>
      <c r="D64" s="33">
        <v>112.327</v>
      </c>
      <c r="E64" s="33">
        <v>248.607</v>
      </c>
      <c r="F64" s="33">
        <v>298.87799999999999</v>
      </c>
      <c r="G64" s="33">
        <v>43.305999999999997</v>
      </c>
      <c r="H64" s="33">
        <v>41.628</v>
      </c>
      <c r="I64" s="33">
        <v>2.8929999999999998</v>
      </c>
      <c r="J64" s="33">
        <v>432.86200000000002</v>
      </c>
      <c r="K64" s="33">
        <v>38.061</v>
      </c>
      <c r="L64" s="33">
        <v>57.61</v>
      </c>
      <c r="M64" s="33">
        <v>16.265000000000001</v>
      </c>
      <c r="N64" s="33">
        <v>8.84</v>
      </c>
      <c r="O64" s="33">
        <v>26.132999999999999</v>
      </c>
      <c r="P64" s="33">
        <v>11.345000000000001</v>
      </c>
      <c r="Q64" s="33">
        <v>47.83</v>
      </c>
      <c r="R64" s="33">
        <v>161.18100000000001</v>
      </c>
      <c r="S64" s="33">
        <v>57.664999999999999</v>
      </c>
      <c r="T64" s="33">
        <v>0</v>
      </c>
    </row>
    <row r="65" spans="1:20" hidden="1" x14ac:dyDescent="0.45">
      <c r="A65" s="1" t="s">
        <v>75</v>
      </c>
      <c r="B65" s="32">
        <v>70455.407000000007</v>
      </c>
      <c r="C65" s="33">
        <v>13499.066999999999</v>
      </c>
      <c r="D65" s="33">
        <v>4624.7420000000002</v>
      </c>
      <c r="E65" s="33">
        <v>3252.4830000000002</v>
      </c>
      <c r="F65" s="33">
        <v>4121.5029999999997</v>
      </c>
      <c r="G65" s="33">
        <v>2038.9739999999999</v>
      </c>
      <c r="H65" s="33">
        <v>1938.646</v>
      </c>
      <c r="I65" s="33">
        <v>1546.2570000000001</v>
      </c>
      <c r="J65" s="33">
        <v>507.70800000000003</v>
      </c>
      <c r="K65" s="33">
        <v>18228.494999999999</v>
      </c>
      <c r="L65" s="33">
        <v>2081.0909999999999</v>
      </c>
      <c r="M65" s="33">
        <v>2179.8339999999998</v>
      </c>
      <c r="N65" s="33">
        <v>2887.1320000000001</v>
      </c>
      <c r="O65" s="33">
        <v>2397.33</v>
      </c>
      <c r="P65" s="33">
        <v>2358.63</v>
      </c>
      <c r="Q65" s="33">
        <v>3466.43</v>
      </c>
      <c r="R65" s="33">
        <v>4475.9920000000002</v>
      </c>
      <c r="S65" s="33">
        <v>850.98900000000003</v>
      </c>
      <c r="T65" s="33">
        <v>0.106</v>
      </c>
    </row>
    <row r="66" spans="1:20" hidden="1" x14ac:dyDescent="0.45">
      <c r="A66" s="40" t="s">
        <v>76</v>
      </c>
      <c r="B66" s="41">
        <v>167117.62100000001</v>
      </c>
      <c r="C66" s="42">
        <v>30487.433000000001</v>
      </c>
      <c r="D66" s="42">
        <v>8754.3320000000003</v>
      </c>
      <c r="E66" s="42">
        <v>6146.9740000000002</v>
      </c>
      <c r="F66" s="42">
        <v>8275.8760000000002</v>
      </c>
      <c r="G66" s="42">
        <v>3738.0949999999998</v>
      </c>
      <c r="H66" s="42">
        <v>5065.6090000000004</v>
      </c>
      <c r="I66" s="42">
        <v>4053.0949999999998</v>
      </c>
      <c r="J66" s="42">
        <v>663.43600000000004</v>
      </c>
      <c r="K66" s="42">
        <v>41390.355000000003</v>
      </c>
      <c r="L66" s="42">
        <v>7673.7290000000003</v>
      </c>
      <c r="M66" s="42">
        <v>6305.1480000000001</v>
      </c>
      <c r="N66" s="42">
        <v>8487.9860000000008</v>
      </c>
      <c r="O66" s="42">
        <v>6127.8180000000002</v>
      </c>
      <c r="P66" s="42">
        <v>7038.165</v>
      </c>
      <c r="Q66" s="42">
        <v>10139.575999999999</v>
      </c>
      <c r="R66" s="42">
        <v>10028.870000000001</v>
      </c>
      <c r="S66" s="42">
        <v>2737.7339999999999</v>
      </c>
      <c r="T66" s="42">
        <v>3.68</v>
      </c>
    </row>
    <row r="67" spans="1:20" hidden="1" x14ac:dyDescent="0.45">
      <c r="A67" s="1">
        <v>2020</v>
      </c>
      <c r="B67" s="32">
        <v>509269.71399999998</v>
      </c>
      <c r="C67" s="33">
        <v>45787.925999999999</v>
      </c>
      <c r="D67" s="33">
        <v>20503.969000000001</v>
      </c>
      <c r="E67" s="33">
        <v>14758.567999999999</v>
      </c>
      <c r="F67" s="33">
        <v>23638.582999999999</v>
      </c>
      <c r="G67" s="33">
        <v>8531.1080000000002</v>
      </c>
      <c r="H67" s="33">
        <v>9405.2209999999995</v>
      </c>
      <c r="I67" s="33">
        <v>33157.834000000003</v>
      </c>
      <c r="J67" s="33">
        <v>3393.223</v>
      </c>
      <c r="K67" s="33">
        <v>124688.96400000001</v>
      </c>
      <c r="L67" s="33">
        <v>16120.066999999999</v>
      </c>
      <c r="M67" s="33">
        <v>26901.894</v>
      </c>
      <c r="N67" s="33">
        <v>50422.732000000004</v>
      </c>
      <c r="O67" s="33">
        <v>20538.912</v>
      </c>
      <c r="P67" s="33">
        <v>30973.974999999999</v>
      </c>
      <c r="Q67" s="33">
        <v>41001.627</v>
      </c>
      <c r="R67" s="33">
        <v>34069.974000000002</v>
      </c>
      <c r="S67" s="33">
        <v>5373.2879999999996</v>
      </c>
      <c r="T67" s="33">
        <v>1.85</v>
      </c>
    </row>
    <row r="68" spans="1:20" hidden="1" x14ac:dyDescent="0.45">
      <c r="A68" s="1" t="s">
        <v>73</v>
      </c>
      <c r="B68" s="32">
        <v>267129.24099999998</v>
      </c>
      <c r="C68" s="33">
        <v>2079.0100000000002</v>
      </c>
      <c r="D68" s="33">
        <v>7193.6930000000002</v>
      </c>
      <c r="E68" s="33">
        <v>5240.6890000000003</v>
      </c>
      <c r="F68" s="33">
        <v>11266.166999999999</v>
      </c>
      <c r="G68" s="33">
        <v>2739.346</v>
      </c>
      <c r="H68" s="33">
        <v>2527.252</v>
      </c>
      <c r="I68" s="33">
        <v>27539.574000000001</v>
      </c>
      <c r="J68" s="33">
        <v>1756.356</v>
      </c>
      <c r="K68" s="33">
        <v>64464.758000000002</v>
      </c>
      <c r="L68" s="33">
        <v>6519.2690000000002</v>
      </c>
      <c r="M68" s="33">
        <v>18262.704000000002</v>
      </c>
      <c r="N68" s="33">
        <v>39010.898999999998</v>
      </c>
      <c r="O68" s="33">
        <v>11979.768</v>
      </c>
      <c r="P68" s="33">
        <v>21715.266</v>
      </c>
      <c r="Q68" s="33">
        <v>27449.377</v>
      </c>
      <c r="R68" s="33">
        <v>19277.576000000001</v>
      </c>
      <c r="S68" s="33">
        <v>1713.7919999999999</v>
      </c>
      <c r="T68" s="33">
        <v>0</v>
      </c>
    </row>
    <row r="69" spans="1:20" hidden="1" x14ac:dyDescent="0.45">
      <c r="A69" s="1" t="s">
        <v>74</v>
      </c>
      <c r="B69" s="32">
        <v>3315.009</v>
      </c>
      <c r="C69" s="33">
        <v>498.03</v>
      </c>
      <c r="D69" s="33">
        <v>337.94799999999998</v>
      </c>
      <c r="E69" s="33">
        <v>144.102</v>
      </c>
      <c r="F69" s="33">
        <v>62.247999999999998</v>
      </c>
      <c r="G69" s="33">
        <v>53.054000000000002</v>
      </c>
      <c r="H69" s="33">
        <v>27.678999999999998</v>
      </c>
      <c r="I69" s="33">
        <v>88.542000000000002</v>
      </c>
      <c r="J69" s="33">
        <v>65.965999999999994</v>
      </c>
      <c r="K69" s="33">
        <v>988.24599999999998</v>
      </c>
      <c r="L69" s="33">
        <v>80.078999999999994</v>
      </c>
      <c r="M69" s="33">
        <v>355.91199999999998</v>
      </c>
      <c r="N69" s="33">
        <v>81.215999999999994</v>
      </c>
      <c r="O69" s="33">
        <v>127.16800000000001</v>
      </c>
      <c r="P69" s="33">
        <v>82.721999999999994</v>
      </c>
      <c r="Q69" s="33">
        <v>189.846</v>
      </c>
      <c r="R69" s="33">
        <v>65.878</v>
      </c>
      <c r="S69" s="33">
        <v>66.372</v>
      </c>
      <c r="T69" s="33">
        <v>0</v>
      </c>
    </row>
    <row r="70" spans="1:20" hidden="1" x14ac:dyDescent="0.45">
      <c r="A70" s="1" t="s">
        <v>75</v>
      </c>
      <c r="B70" s="32">
        <v>74073.574999999997</v>
      </c>
      <c r="C70" s="33">
        <v>13982.706</v>
      </c>
      <c r="D70" s="33">
        <v>4837.4870000000001</v>
      </c>
      <c r="E70" s="33">
        <v>3411.777</v>
      </c>
      <c r="F70" s="33">
        <v>4294.88</v>
      </c>
      <c r="G70" s="33">
        <v>2154.0340000000001</v>
      </c>
      <c r="H70" s="33">
        <v>2019.6389999999999</v>
      </c>
      <c r="I70" s="33">
        <v>1611.703</v>
      </c>
      <c r="J70" s="33">
        <v>558.99</v>
      </c>
      <c r="K70" s="33">
        <v>19387.550999999999</v>
      </c>
      <c r="L70" s="33">
        <v>2197.1060000000002</v>
      </c>
      <c r="M70" s="33">
        <v>2291.89</v>
      </c>
      <c r="N70" s="33">
        <v>3038.547</v>
      </c>
      <c r="O70" s="33">
        <v>2519.0520000000001</v>
      </c>
      <c r="P70" s="33">
        <v>2500.6819999999998</v>
      </c>
      <c r="Q70" s="33">
        <v>3631.0349999999999</v>
      </c>
      <c r="R70" s="33">
        <v>4718.5360000000001</v>
      </c>
      <c r="S70" s="33">
        <v>917.91399999999999</v>
      </c>
      <c r="T70" s="33">
        <v>4.7E-2</v>
      </c>
    </row>
    <row r="71" spans="1:20" hidden="1" x14ac:dyDescent="0.45">
      <c r="A71" s="40" t="s">
        <v>76</v>
      </c>
      <c r="B71" s="41">
        <v>164751.889</v>
      </c>
      <c r="C71" s="42">
        <v>29228.18</v>
      </c>
      <c r="D71" s="42">
        <v>8134.8410000000003</v>
      </c>
      <c r="E71" s="42">
        <v>5962</v>
      </c>
      <c r="F71" s="42">
        <v>8015.2879999999996</v>
      </c>
      <c r="G71" s="42">
        <v>3584.674</v>
      </c>
      <c r="H71" s="42">
        <v>4830.6509999999998</v>
      </c>
      <c r="I71" s="42">
        <v>3918.0149999999999</v>
      </c>
      <c r="J71" s="42">
        <v>1011.9109999999999</v>
      </c>
      <c r="K71" s="42">
        <v>39848.409</v>
      </c>
      <c r="L71" s="42">
        <v>7323.6130000000003</v>
      </c>
      <c r="M71" s="42">
        <v>5991.3879999999999</v>
      </c>
      <c r="N71" s="42">
        <v>8292.07</v>
      </c>
      <c r="O71" s="42">
        <v>5912.9250000000002</v>
      </c>
      <c r="P71" s="42">
        <v>6675.3050000000003</v>
      </c>
      <c r="Q71" s="42">
        <v>9731.3690000000006</v>
      </c>
      <c r="R71" s="42">
        <v>10007.984</v>
      </c>
      <c r="S71" s="42">
        <v>2675.21</v>
      </c>
      <c r="T71" s="42">
        <v>1.8029999999999999</v>
      </c>
    </row>
    <row r="72" spans="1:20" hidden="1" x14ac:dyDescent="0.45">
      <c r="A72" s="1">
        <v>2021</v>
      </c>
      <c r="B72" s="32">
        <v>533430.81000000006</v>
      </c>
      <c r="C72" s="33">
        <v>47295.807000000001</v>
      </c>
      <c r="D72" s="33">
        <v>21067.832999999999</v>
      </c>
      <c r="E72" s="33">
        <v>15443.949000000001</v>
      </c>
      <c r="F72" s="33">
        <v>24901.194</v>
      </c>
      <c r="G72" s="33">
        <v>8973.4470000000001</v>
      </c>
      <c r="H72" s="33">
        <v>9748.6209999999992</v>
      </c>
      <c r="I72" s="33">
        <v>33593.123</v>
      </c>
      <c r="J72" s="33">
        <v>4295.3630000000003</v>
      </c>
      <c r="K72" s="33">
        <v>133445.948</v>
      </c>
      <c r="L72" s="33">
        <v>16808.006000000001</v>
      </c>
      <c r="M72" s="33">
        <v>28402.062999999998</v>
      </c>
      <c r="N72" s="33">
        <v>48801.625999999997</v>
      </c>
      <c r="O72" s="33">
        <v>21486.861000000001</v>
      </c>
      <c r="P72" s="33">
        <v>33486.885999999999</v>
      </c>
      <c r="Q72" s="33">
        <v>44258.296999999999</v>
      </c>
      <c r="R72" s="33">
        <v>35734.059000000001</v>
      </c>
      <c r="S72" s="33">
        <v>5687.73</v>
      </c>
      <c r="T72" s="33">
        <v>0</v>
      </c>
    </row>
    <row r="73" spans="1:20" hidden="1" x14ac:dyDescent="0.45">
      <c r="A73" s="1" t="s">
        <v>73</v>
      </c>
      <c r="B73" s="32">
        <v>288565.42</v>
      </c>
      <c r="C73" s="33">
        <v>2284.6570000000002</v>
      </c>
      <c r="D73" s="33">
        <v>7878.8339999999998</v>
      </c>
      <c r="E73" s="33">
        <v>5741.8059999999996</v>
      </c>
      <c r="F73" s="33">
        <v>12125.35</v>
      </c>
      <c r="G73" s="33">
        <v>2993.6619999999998</v>
      </c>
      <c r="H73" s="33">
        <v>2715.0949999999998</v>
      </c>
      <c r="I73" s="33">
        <v>28053.113000000001</v>
      </c>
      <c r="J73" s="33">
        <v>1886.7370000000001</v>
      </c>
      <c r="K73" s="33">
        <v>71388.792000000001</v>
      </c>
      <c r="L73" s="33">
        <v>6847.8940000000002</v>
      </c>
      <c r="M73" s="33">
        <v>19463.96</v>
      </c>
      <c r="N73" s="33">
        <v>37538.038</v>
      </c>
      <c r="O73" s="33">
        <v>12821.037</v>
      </c>
      <c r="P73" s="33">
        <v>24001.579000000002</v>
      </c>
      <c r="Q73" s="33">
        <v>30263.019</v>
      </c>
      <c r="R73" s="33">
        <v>20789.455999999998</v>
      </c>
      <c r="S73" s="33">
        <v>1772.3910000000001</v>
      </c>
      <c r="T73" s="33">
        <v>0</v>
      </c>
    </row>
    <row r="74" spans="1:20" hidden="1" x14ac:dyDescent="0.45">
      <c r="A74" s="1" t="s">
        <v>74</v>
      </c>
      <c r="B74" s="32">
        <v>3701.2370000000001</v>
      </c>
      <c r="C74" s="33">
        <v>553.08600000000001</v>
      </c>
      <c r="D74" s="33">
        <v>351.786</v>
      </c>
      <c r="E74" s="33">
        <v>158.52099999999999</v>
      </c>
      <c r="F74" s="33">
        <v>97.111999999999995</v>
      </c>
      <c r="G74" s="33">
        <v>60.171999999999997</v>
      </c>
      <c r="H74" s="33">
        <v>35.777999999999999</v>
      </c>
      <c r="I74" s="33">
        <v>101.752</v>
      </c>
      <c r="J74" s="33">
        <v>70.399000000000001</v>
      </c>
      <c r="K74" s="33">
        <v>1112.9390000000001</v>
      </c>
      <c r="L74" s="33">
        <v>100.873</v>
      </c>
      <c r="M74" s="33">
        <v>351.822</v>
      </c>
      <c r="N74" s="33">
        <v>94.143000000000001</v>
      </c>
      <c r="O74" s="33">
        <v>136.65199999999999</v>
      </c>
      <c r="P74" s="33">
        <v>90.673000000000002</v>
      </c>
      <c r="Q74" s="33">
        <v>215.137</v>
      </c>
      <c r="R74" s="33">
        <v>90.879000000000005</v>
      </c>
      <c r="S74" s="33">
        <v>79.516000000000005</v>
      </c>
      <c r="T74" s="33">
        <v>0</v>
      </c>
    </row>
    <row r="75" spans="1:20" hidden="1" x14ac:dyDescent="0.45">
      <c r="A75" s="1" t="s">
        <v>75</v>
      </c>
      <c r="B75" s="32">
        <v>77558.385999999999</v>
      </c>
      <c r="C75" s="33">
        <v>14656.127</v>
      </c>
      <c r="D75" s="33">
        <v>4974.8890000000001</v>
      </c>
      <c r="E75" s="33">
        <v>3461.3310000000001</v>
      </c>
      <c r="F75" s="33">
        <v>4586.7870000000003</v>
      </c>
      <c r="G75" s="33">
        <v>2215.9180000000001</v>
      </c>
      <c r="H75" s="33">
        <v>2102.6550000000002</v>
      </c>
      <c r="I75" s="33">
        <v>1638.73</v>
      </c>
      <c r="J75" s="33">
        <v>612.11099999999999</v>
      </c>
      <c r="K75" s="33">
        <v>20775.255000000001</v>
      </c>
      <c r="L75" s="33">
        <v>2289.7190000000001</v>
      </c>
      <c r="M75" s="33">
        <v>2385.627</v>
      </c>
      <c r="N75" s="33">
        <v>3184.7150000000001</v>
      </c>
      <c r="O75" s="33">
        <v>2588.9029999999998</v>
      </c>
      <c r="P75" s="33">
        <v>2578.8220000000001</v>
      </c>
      <c r="Q75" s="33">
        <v>3709.248</v>
      </c>
      <c r="R75" s="33">
        <v>4826.0569999999998</v>
      </c>
      <c r="S75" s="33">
        <v>971.49199999999996</v>
      </c>
      <c r="T75" s="33">
        <v>0</v>
      </c>
    </row>
    <row r="76" spans="1:20" ht="16.5" hidden="1" thickTop="1" x14ac:dyDescent="0.45">
      <c r="A76" s="40" t="s">
        <v>76</v>
      </c>
      <c r="B76" s="41">
        <v>163605.76699999999</v>
      </c>
      <c r="C76" s="42">
        <v>29801.937999999998</v>
      </c>
      <c r="D76" s="42">
        <v>7862.3239999999996</v>
      </c>
      <c r="E76" s="42">
        <v>6082.2910000000002</v>
      </c>
      <c r="F76" s="42">
        <v>8091.9449999999997</v>
      </c>
      <c r="G76" s="42">
        <v>3703.6959999999999</v>
      </c>
      <c r="H76" s="42">
        <v>4895.0940000000001</v>
      </c>
      <c r="I76" s="42">
        <v>3799.5279999999998</v>
      </c>
      <c r="J76" s="42">
        <v>1726.116</v>
      </c>
      <c r="K76" s="42">
        <v>40168.962</v>
      </c>
      <c r="L76" s="42">
        <v>7569.52</v>
      </c>
      <c r="M76" s="42">
        <v>6200.6549999999997</v>
      </c>
      <c r="N76" s="42">
        <v>7984.73</v>
      </c>
      <c r="O76" s="42">
        <v>5940.2690000000002</v>
      </c>
      <c r="P76" s="42">
        <v>6815.8130000000001</v>
      </c>
      <c r="Q76" s="42">
        <v>10070.893</v>
      </c>
      <c r="R76" s="42">
        <v>10027.666999999999</v>
      </c>
      <c r="S76" s="42">
        <v>2864.3319999999999</v>
      </c>
      <c r="T76" s="42">
        <v>0</v>
      </c>
    </row>
    <row r="77" spans="1:20" ht="16.5" thickTop="1" x14ac:dyDescent="0.45">
      <c r="A77" s="1">
        <v>2022</v>
      </c>
      <c r="B77" s="32">
        <v>547932.74199999997</v>
      </c>
      <c r="C77" s="33">
        <v>48788.677000000003</v>
      </c>
      <c r="D77" s="33">
        <v>21493.648000000001</v>
      </c>
      <c r="E77" s="33">
        <v>16039.26</v>
      </c>
      <c r="F77" s="33">
        <v>25506.864000000001</v>
      </c>
      <c r="G77" s="33">
        <v>9116.8709999999992</v>
      </c>
      <c r="H77" s="33">
        <v>10016.877</v>
      </c>
      <c r="I77" s="33">
        <v>32919.180999999997</v>
      </c>
      <c r="J77" s="33">
        <v>3182.0790000000002</v>
      </c>
      <c r="K77" s="33">
        <v>140531.01199999999</v>
      </c>
      <c r="L77" s="33">
        <v>17325.52</v>
      </c>
      <c r="M77" s="33">
        <v>29412.226999999999</v>
      </c>
      <c r="N77" s="33">
        <v>50259.637999999999</v>
      </c>
      <c r="O77" s="33">
        <v>21838.473999999998</v>
      </c>
      <c r="P77" s="33">
        <v>34665.105000000003</v>
      </c>
      <c r="Q77" s="33">
        <v>44601.033000000003</v>
      </c>
      <c r="R77" s="33">
        <v>36190.92</v>
      </c>
      <c r="S77" s="33">
        <v>6045.3559999999998</v>
      </c>
      <c r="T77" s="33">
        <v>0</v>
      </c>
    </row>
    <row r="78" spans="1:20" x14ac:dyDescent="0.45">
      <c r="A78" s="1" t="s">
        <v>73</v>
      </c>
      <c r="B78" s="32">
        <v>292206.85200000001</v>
      </c>
      <c r="C78" s="33">
        <v>2189.7719999999999</v>
      </c>
      <c r="D78" s="33">
        <v>7417.1419999999998</v>
      </c>
      <c r="E78" s="33">
        <v>5854.2370000000001</v>
      </c>
      <c r="F78" s="33">
        <v>11978.411</v>
      </c>
      <c r="G78" s="33">
        <v>2941.4720000000002</v>
      </c>
      <c r="H78" s="33">
        <v>2597.6489999999999</v>
      </c>
      <c r="I78" s="33">
        <v>27328.375</v>
      </c>
      <c r="J78" s="33">
        <v>1936.6759999999999</v>
      </c>
      <c r="K78" s="33">
        <v>74059.861999999994</v>
      </c>
      <c r="L78" s="33">
        <v>6971.1009999999997</v>
      </c>
      <c r="M78" s="33">
        <v>20087.169000000002</v>
      </c>
      <c r="N78" s="33">
        <v>38313.49</v>
      </c>
      <c r="O78" s="33">
        <v>12902.603999999999</v>
      </c>
      <c r="P78" s="33">
        <v>24887.749</v>
      </c>
      <c r="Q78" s="33">
        <v>30158.625</v>
      </c>
      <c r="R78" s="33">
        <v>20731.539000000001</v>
      </c>
      <c r="S78" s="33">
        <v>1850.981</v>
      </c>
      <c r="T78" s="33">
        <v>0</v>
      </c>
    </row>
    <row r="79" spans="1:20" x14ac:dyDescent="0.45">
      <c r="A79" s="1" t="s">
        <v>74</v>
      </c>
      <c r="B79" s="32">
        <v>4464.9409999999998</v>
      </c>
      <c r="C79" s="33">
        <v>652.65300000000002</v>
      </c>
      <c r="D79" s="33">
        <v>389.64499999999998</v>
      </c>
      <c r="E79" s="33">
        <v>189.33</v>
      </c>
      <c r="F79" s="33">
        <v>195.55799999999999</v>
      </c>
      <c r="G79" s="33">
        <v>74.671000000000006</v>
      </c>
      <c r="H79" s="33">
        <v>55.366</v>
      </c>
      <c r="I79" s="33">
        <v>110.334</v>
      </c>
      <c r="J79" s="33">
        <v>77.298000000000002</v>
      </c>
      <c r="K79" s="33">
        <v>1331.9269999999999</v>
      </c>
      <c r="L79" s="33">
        <v>121.277</v>
      </c>
      <c r="M79" s="33">
        <v>382.50900000000001</v>
      </c>
      <c r="N79" s="33">
        <v>120.654</v>
      </c>
      <c r="O79" s="33">
        <v>161.20099999999999</v>
      </c>
      <c r="P79" s="33">
        <v>108.956</v>
      </c>
      <c r="Q79" s="33">
        <v>257.82499999999999</v>
      </c>
      <c r="R79" s="33">
        <v>132.14699999999999</v>
      </c>
      <c r="S79" s="33">
        <v>103.59099999999999</v>
      </c>
      <c r="T79" s="33">
        <v>0</v>
      </c>
    </row>
    <row r="80" spans="1:20" x14ac:dyDescent="0.45">
      <c r="A80" s="1" t="s">
        <v>75</v>
      </c>
      <c r="B80" s="32">
        <v>78557.569000000003</v>
      </c>
      <c r="C80" s="33">
        <v>14550.102999999999</v>
      </c>
      <c r="D80" s="33">
        <v>5054.43</v>
      </c>
      <c r="E80" s="33">
        <v>3580.4769999999999</v>
      </c>
      <c r="F80" s="33">
        <v>4704.9639999999999</v>
      </c>
      <c r="G80" s="33">
        <v>2249.75</v>
      </c>
      <c r="H80" s="33">
        <v>2142.1239999999998</v>
      </c>
      <c r="I80" s="33">
        <v>1648.1610000000001</v>
      </c>
      <c r="J80" s="33">
        <v>645.44500000000005</v>
      </c>
      <c r="K80" s="33">
        <v>21128.15</v>
      </c>
      <c r="L80" s="33">
        <v>2332.2449999999999</v>
      </c>
      <c r="M80" s="33">
        <v>2434.7130000000002</v>
      </c>
      <c r="N80" s="33">
        <v>3250.5419999999999</v>
      </c>
      <c r="O80" s="33">
        <v>2597.5810000000001</v>
      </c>
      <c r="P80" s="33">
        <v>2606.9630000000002</v>
      </c>
      <c r="Q80" s="33">
        <v>3763.3440000000001</v>
      </c>
      <c r="R80" s="33">
        <v>4863.308</v>
      </c>
      <c r="S80" s="33">
        <v>1005.271</v>
      </c>
      <c r="T80" s="33">
        <v>0</v>
      </c>
    </row>
    <row r="81" spans="1:20" ht="16.5" thickBot="1" x14ac:dyDescent="0.5">
      <c r="A81" s="43" t="s">
        <v>76</v>
      </c>
      <c r="B81" s="44">
        <v>172703.38</v>
      </c>
      <c r="C81" s="45">
        <v>31396.149000000001</v>
      </c>
      <c r="D81" s="45">
        <v>8632.4310000000005</v>
      </c>
      <c r="E81" s="45">
        <v>6415.2160000000003</v>
      </c>
      <c r="F81" s="45">
        <v>8627.9310000000005</v>
      </c>
      <c r="G81" s="45">
        <v>3850.9780000000001</v>
      </c>
      <c r="H81" s="45">
        <v>5221.7389999999996</v>
      </c>
      <c r="I81" s="45">
        <v>3832.3110000000001</v>
      </c>
      <c r="J81" s="45">
        <v>522.66099999999994</v>
      </c>
      <c r="K81" s="45">
        <v>44011.072999999997</v>
      </c>
      <c r="L81" s="45">
        <v>7900.8980000000001</v>
      </c>
      <c r="M81" s="45">
        <v>6507.8360000000002</v>
      </c>
      <c r="N81" s="45">
        <v>8574.9529999999995</v>
      </c>
      <c r="O81" s="45">
        <v>6177.0879999999997</v>
      </c>
      <c r="P81" s="45">
        <v>7061.4369999999999</v>
      </c>
      <c r="Q81" s="45">
        <v>10421.239</v>
      </c>
      <c r="R81" s="45">
        <v>10463.925999999999</v>
      </c>
      <c r="S81" s="45">
        <v>3085.5129999999999</v>
      </c>
      <c r="T81" s="45">
        <v>0</v>
      </c>
    </row>
    <row r="82" spans="1:20" x14ac:dyDescent="0.45">
      <c r="A82" s="20" t="s">
        <v>77</v>
      </c>
      <c r="K82" s="20" t="s">
        <v>78</v>
      </c>
    </row>
    <row r="83" spans="1:20" x14ac:dyDescent="0.45">
      <c r="A83" s="20" t="s">
        <v>79</v>
      </c>
      <c r="K83" s="20" t="s">
        <v>80</v>
      </c>
    </row>
    <row r="85" spans="1:20" x14ac:dyDescent="0.45">
      <c r="B85" s="20" t="s">
        <v>36</v>
      </c>
      <c r="C85" s="20" t="s">
        <v>0</v>
      </c>
      <c r="D85" s="20" t="s">
        <v>1</v>
      </c>
    </row>
    <row r="86" spans="1:20" x14ac:dyDescent="0.45">
      <c r="A86" s="1">
        <v>2022</v>
      </c>
      <c r="B86" s="46">
        <f>SUM(B87:B90)</f>
        <v>547932.74600000004</v>
      </c>
      <c r="C86" s="46">
        <f t="shared" ref="C86:D86" si="0">SUM(C87:C90)</f>
        <v>140531.01199999999</v>
      </c>
      <c r="D86" s="46">
        <f t="shared" si="0"/>
        <v>407401.73400000005</v>
      </c>
    </row>
    <row r="87" spans="1:20" x14ac:dyDescent="0.45">
      <c r="A87" s="1" t="s">
        <v>73</v>
      </c>
      <c r="B87" s="46">
        <f>SUM(C87:D87)</f>
        <v>292206.85399999999</v>
      </c>
      <c r="C87" s="46">
        <f>K78</f>
        <v>74059.861999999994</v>
      </c>
      <c r="D87" s="46">
        <f>SUM(C78:J78,L78:S78)</f>
        <v>218146.992</v>
      </c>
    </row>
    <row r="88" spans="1:20" x14ac:dyDescent="0.45">
      <c r="A88" s="1" t="s">
        <v>74</v>
      </c>
      <c r="B88" s="46">
        <f t="shared" ref="B88:B90" si="1">SUM(C88:D88)</f>
        <v>4464.942</v>
      </c>
      <c r="C88" s="46">
        <f>K79</f>
        <v>1331.9269999999999</v>
      </c>
      <c r="D88" s="46">
        <f t="shared" ref="D88:D90" si="2">SUM(C79:J79,L79:S79)</f>
        <v>3133.0149999999999</v>
      </c>
    </row>
    <row r="89" spans="1:20" x14ac:dyDescent="0.45">
      <c r="A89" s="1" t="s">
        <v>75</v>
      </c>
      <c r="B89" s="46">
        <f t="shared" si="1"/>
        <v>78557.570999999996</v>
      </c>
      <c r="C89" s="46">
        <f>K80</f>
        <v>21128.15</v>
      </c>
      <c r="D89" s="46">
        <f t="shared" si="2"/>
        <v>57429.421000000002</v>
      </c>
    </row>
    <row r="90" spans="1:20" ht="16.5" thickBot="1" x14ac:dyDescent="0.5">
      <c r="A90" s="43" t="s">
        <v>76</v>
      </c>
      <c r="B90" s="46">
        <f t="shared" si="1"/>
        <v>172703.37900000002</v>
      </c>
      <c r="C90" s="46">
        <f>K81</f>
        <v>44011.072999999997</v>
      </c>
      <c r="D90" s="46">
        <f t="shared" si="2"/>
        <v>128692.30600000001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Sankey(old)</vt:lpstr>
      <vt:lpstr>전력발전</vt:lpstr>
      <vt:lpstr>전력소비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2025-05-08T01:28:58Z</dcterms:created>
  <dcterms:modified xsi:type="dcterms:W3CDTF">2025-05-14T04:04:09Z</dcterms:modified>
</cp:coreProperties>
</file>