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Github\platForm\전문가WorkShop\경기도 전력공급 및 에너지소비 현황과 이슈\"/>
    </mc:Choice>
  </mc:AlternateContent>
  <xr:revisionPtr revIDLastSave="0" documentId="13_ncr:1_{D0347458-13B0-46D6-A199-E613111A7ABC}" xr6:coauthVersionLast="47" xr6:coauthVersionMax="47" xr10:uidLastSave="{00000000-0000-0000-0000-000000000000}"/>
  <bookViews>
    <workbookView xWindow="19110" yWindow="0" windowWidth="19380" windowHeight="20970" tabRatio="755" firstSheet="7" activeTab="10" xr2:uid="{289E1A47-9A20-4427-9B52-09CF2D16B2C5}"/>
  </bookViews>
  <sheets>
    <sheet name="산업부문 에너지소비" sheetId="15" r:id="rId1"/>
    <sheet name="에너지원별소비" sheetId="12" r:id="rId2"/>
    <sheet name="&gt;&gt; XX" sheetId="11" r:id="rId3"/>
    <sheet name="재생에너지발전량(data)" sheetId="1" r:id="rId4"/>
    <sheet name="(data)전력소비량" sheetId="4" r:id="rId5"/>
    <sheet name="(data)지역별 미래 전력수요" sheetId="8" r:id="rId6"/>
    <sheet name="(data)용도별전력소비량" sheetId="7" r:id="rId7"/>
    <sheet name="(data)지역별 전력소비" sheetId="6" r:id="rId8"/>
    <sheet name="(graph)재생에너지비중" sheetId="3" r:id="rId9"/>
    <sheet name="(graph)RE100전력수요" sheetId="5" r:id="rId10"/>
    <sheet name="(graph) 경기도 미래 전력수요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5" l="1"/>
  <c r="K4" i="15"/>
  <c r="L4" i="15"/>
  <c r="M4" i="15"/>
  <c r="J5" i="15"/>
  <c r="K5" i="15"/>
  <c r="L5" i="15"/>
  <c r="M5" i="15"/>
  <c r="J6" i="15"/>
  <c r="K6" i="15"/>
  <c r="L6" i="15"/>
  <c r="M6" i="15"/>
  <c r="J7" i="15"/>
  <c r="K7" i="15"/>
  <c r="L7" i="15"/>
  <c r="M7" i="15"/>
  <c r="J8" i="15"/>
  <c r="K8" i="15"/>
  <c r="L8" i="15"/>
  <c r="M8" i="15"/>
  <c r="J9" i="15"/>
  <c r="K9" i="15"/>
  <c r="L9" i="15"/>
  <c r="M9" i="15"/>
  <c r="J10" i="15"/>
  <c r="K10" i="15"/>
  <c r="L10" i="15"/>
  <c r="M10" i="15"/>
  <c r="J11" i="15"/>
  <c r="K11" i="15"/>
  <c r="L11" i="15"/>
  <c r="M11" i="15"/>
  <c r="J12" i="15"/>
  <c r="K12" i="15"/>
  <c r="L12" i="15"/>
  <c r="M12" i="15"/>
  <c r="J13" i="15"/>
  <c r="K13" i="15"/>
  <c r="L13" i="15"/>
  <c r="M13" i="15"/>
  <c r="J14" i="15"/>
  <c r="K14" i="15"/>
  <c r="L14" i="15"/>
  <c r="M14" i="15"/>
  <c r="J15" i="15"/>
  <c r="K15" i="15"/>
  <c r="L15" i="15"/>
  <c r="M15" i="15"/>
  <c r="J16" i="15"/>
  <c r="K16" i="15"/>
  <c r="L16" i="15"/>
  <c r="M16" i="15"/>
  <c r="J17" i="15"/>
  <c r="K17" i="15"/>
  <c r="L17" i="15"/>
  <c r="M17" i="15"/>
  <c r="J18" i="15"/>
  <c r="K18" i="15"/>
  <c r="L18" i="15"/>
  <c r="M18" i="15"/>
  <c r="J19" i="15"/>
  <c r="K19" i="15"/>
  <c r="L19" i="15"/>
  <c r="M19" i="15"/>
  <c r="J20" i="15"/>
  <c r="K20" i="15"/>
  <c r="L20" i="15"/>
  <c r="M20" i="15"/>
  <c r="J21" i="15"/>
  <c r="K21" i="15"/>
  <c r="L21" i="15"/>
  <c r="M21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4" i="15"/>
  <c r="K4" i="12"/>
  <c r="L4" i="12"/>
  <c r="M4" i="12"/>
  <c r="N4" i="12"/>
  <c r="O4" i="12"/>
  <c r="J4" i="12"/>
  <c r="K13" i="12"/>
  <c r="L13" i="12"/>
  <c r="M13" i="12"/>
  <c r="N13" i="12"/>
  <c r="O13" i="12"/>
  <c r="J13" i="12"/>
  <c r="N29" i="10"/>
  <c r="N30" i="10"/>
  <c r="N31" i="10"/>
  <c r="N32" i="10"/>
  <c r="N33" i="10"/>
  <c r="N34" i="10"/>
  <c r="N35" i="10"/>
  <c r="N36" i="10"/>
  <c r="N37" i="10"/>
  <c r="N28" i="10"/>
  <c r="B17" i="3"/>
  <c r="C11" i="3"/>
  <c r="B11" i="3"/>
  <c r="C18" i="3"/>
  <c r="C17" i="3"/>
  <c r="L31" i="10"/>
  <c r="L29" i="10"/>
  <c r="L34" i="10"/>
  <c r="L37" i="10"/>
  <c r="V7" i="10"/>
  <c r="M28" i="10" s="1"/>
  <c r="V8" i="10"/>
  <c r="V9" i="10"/>
  <c r="V10" i="10"/>
  <c r="M33" i="10" s="1"/>
  <c r="V12" i="10"/>
  <c r="M35" i="10" s="1"/>
  <c r="V14" i="10"/>
  <c r="M30" i="10" s="1"/>
  <c r="V17" i="10"/>
  <c r="M31" i="10" s="1"/>
  <c r="V18" i="10"/>
  <c r="M29" i="10" s="1"/>
  <c r="V19" i="10"/>
  <c r="M34" i="10" s="1"/>
  <c r="V20" i="10"/>
  <c r="M32" i="10" s="1"/>
  <c r="V21" i="10"/>
  <c r="M36" i="10" s="1"/>
  <c r="U22" i="10"/>
  <c r="V22" i="10" s="1"/>
  <c r="U21" i="10"/>
  <c r="L36" i="10" s="1"/>
  <c r="U20" i="10"/>
  <c r="L32" i="10" s="1"/>
  <c r="U19" i="10"/>
  <c r="U18" i="10"/>
  <c r="U17" i="10"/>
  <c r="U14" i="10"/>
  <c r="L30" i="10" s="1"/>
  <c r="U12" i="10"/>
  <c r="L35" i="10" s="1"/>
  <c r="U10" i="10"/>
  <c r="L33" i="10" s="1"/>
  <c r="U9" i="10"/>
  <c r="U8" i="10"/>
  <c r="U7" i="10"/>
  <c r="L28" i="10" s="1"/>
  <c r="L38" i="10" s="1"/>
  <c r="U6" i="10"/>
  <c r="V6" i="10" s="1"/>
  <c r="M37" i="10" s="1"/>
  <c r="S12" i="8"/>
  <c r="S13" i="8"/>
  <c r="S14" i="8"/>
  <c r="S15" i="8"/>
  <c r="S16" i="8"/>
  <c r="S17" i="8"/>
  <c r="S18" i="8"/>
  <c r="S19" i="8"/>
  <c r="S20" i="8"/>
  <c r="S3" i="8"/>
  <c r="S4" i="8"/>
  <c r="S5" i="8"/>
  <c r="S6" i="8"/>
  <c r="S7" i="8"/>
  <c r="S8" i="8"/>
  <c r="S9" i="8"/>
  <c r="S10" i="8"/>
  <c r="S11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3" i="8"/>
  <c r="I41" i="8"/>
  <c r="I32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G24" i="8"/>
  <c r="F24" i="8"/>
  <c r="D4" i="5"/>
  <c r="B6" i="5"/>
  <c r="B7" i="5"/>
  <c r="C10" i="5"/>
  <c r="B4" i="5"/>
  <c r="B10" i="5" s="1"/>
  <c r="D10" i="5" s="1"/>
  <c r="B9" i="5"/>
  <c r="B8" i="5"/>
  <c r="B5" i="5"/>
  <c r="B6" i="3"/>
  <c r="B7" i="3" s="1"/>
  <c r="D11" i="3" s="1"/>
  <c r="B5" i="3"/>
  <c r="C6" i="3"/>
  <c r="C12" i="3" s="1"/>
  <c r="B18" i="3" s="1"/>
  <c r="C5" i="3"/>
  <c r="B12" i="3" s="1"/>
  <c r="C7" i="3" l="1"/>
  <c r="D5" i="3"/>
  <c r="D6" i="3"/>
  <c r="D7" i="3"/>
  <c r="D12" i="3"/>
  <c r="B13" i="3"/>
  <c r="C13" i="3" l="1"/>
  <c r="D18" i="3"/>
  <c r="D13" i="3"/>
  <c r="D17" i="3"/>
</calcChain>
</file>

<file path=xl/sharedStrings.xml><?xml version="1.0" encoding="utf-8"?>
<sst xmlns="http://schemas.openxmlformats.org/spreadsheetml/2006/main" count="1520" uniqueCount="252">
  <si>
    <t>에너지원별(1)</t>
  </si>
  <si>
    <t>에너지원별(2)</t>
  </si>
  <si>
    <t>에너지원별(3)</t>
  </si>
  <si>
    <t>에너지원별(4)</t>
  </si>
  <si>
    <t>2022</t>
  </si>
  <si>
    <t>전국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</si>
  <si>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</si>
  <si>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</si>
  <si>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</si>
  <si>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</si>
  <si>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</si>
  <si>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</si>
  <si>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</si>
  <si>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</si>
  <si>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</si>
  <si>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</si>
  <si>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</si>
  <si>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</si>
  <si>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</si>
  <si>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</si>
  <si>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</si>
  <si>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</si>
  <si>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</si>
  <si>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신·재생에너지 총발전량①+② (MWh)</t>
  </si>
  <si>
    <t>소계</t>
  </si>
  <si>
    <t/>
  </si>
  <si>
    <t>사업용</t>
  </si>
  <si>
    <t>자가용</t>
  </si>
  <si>
    <t>① 재생에너지 합</t>
  </si>
  <si>
    <t>② 신에너지 합</t>
  </si>
  <si>
    <t>-</t>
  </si>
  <si>
    <t>신·재생에너지 지역별 발전비중 (%)</t>
  </si>
  <si>
    <t>① 재생에너지</t>
  </si>
  <si>
    <t>태양광 (MWh)</t>
  </si>
  <si>
    <t>풍력 (MWh)</t>
  </si>
  <si>
    <t>수력 (MWh)</t>
  </si>
  <si>
    <t>해양 (MWh)</t>
  </si>
  <si>
    <t>바이오 (MWh)</t>
  </si>
  <si>
    <t>바이오가스</t>
  </si>
  <si>
    <t>매립지가스</t>
  </si>
  <si>
    <t>우드칩</t>
  </si>
  <si>
    <t>목재펠릿</t>
  </si>
  <si>
    <t>폐목재</t>
  </si>
  <si>
    <t>흑액</t>
  </si>
  <si>
    <t>하수슬러지 고형연료</t>
  </si>
  <si>
    <t>Bio-SRF</t>
  </si>
  <si>
    <t>바이오중유</t>
  </si>
  <si>
    <t>폐기물 (MWh)</t>
  </si>
  <si>
    <t>폐가스</t>
  </si>
  <si>
    <t>산업폐기물</t>
  </si>
  <si>
    <t>생활폐기물</t>
  </si>
  <si>
    <t>SRF</t>
  </si>
  <si>
    <t>시멘트킬른보조연료</t>
  </si>
  <si>
    <t>정제연료유</t>
  </si>
  <si>
    <t>② 신에너지</t>
  </si>
  <si>
    <t>연료전지 (MWh)</t>
  </si>
  <si>
    <t>IGCC (MWh)</t>
  </si>
  <si>
    <t>○ 통계표ID</t>
  </si>
  <si>
    <t>TX_33701_A005</t>
  </si>
  <si>
    <t>○ 통계표명</t>
  </si>
  <si>
    <t>지역별 신·재생에너지 발전량(비재생폐기물 제외, 2019년 4/4분기~)</t>
  </si>
  <si>
    <t>○ 조회기간</t>
  </si>
  <si>
    <t xml:space="preserve">[년] 2022~2022  </t>
  </si>
  <si>
    <t>○ 출처</t>
  </si>
  <si>
    <t>○ 자료다운일자</t>
  </si>
  <si>
    <t>2024.04.16 12:21</t>
  </si>
  <si>
    <t>○ 통계표URL</t>
  </si>
  <si>
    <t>https://kosis.kr/statHtml/statHtml.do?orgId=337&amp;tblId=TX_33701_A005&amp;conn_path=I3</t>
  </si>
  <si>
    <t>* KOSIS 개편 시 통계표 URL은 달라질 수 있음</t>
  </si>
  <si>
    <t>○ 주석</t>
  </si>
  <si>
    <t>통계표</t>
  </si>
  <si>
    <t>주1) 총발전량은 양수발전 포함이며, 신재생에너지 총발전량은 사업자+상용자가+신재생소규모자가용 합계임</t>
  </si>
  <si>
    <t>주2) 수력은 양수발전 제외하며, '03년부터 수력에 대수력(10MW) 포함</t>
  </si>
  <si>
    <t xml:space="preserve">주3) '11년부터 폐기물 발전량 조사 시행 </t>
  </si>
  <si>
    <t>주4) '12년부터 RPS 공급인증서 발급대상 바이오·폐기물 혼소발전은 혼소비율을 반영하여 발전량 산정</t>
  </si>
  <si>
    <t>주5) '14년부터 RDF/RPF/TDF는 SRF로 대체 조사</t>
  </si>
  <si>
    <t>주6) '14년부터 우드칩, 목재펠릿 중 일부는 Bio-SRF로 대체 분류</t>
  </si>
  <si>
    <t>주7) '15년부터 대형도시쓰레기는 생활폐기물로 포함</t>
  </si>
  <si>
    <t>주8) 신에너지 및 재생에너지 개발∙이용∙보급 촉진법 개정('19.10.01 시행)에 따라 폐기물에너지 중 비재생폐기물은 제외</t>
  </si>
  <si>
    <t>주9) `10년부터 유관기관 행정자료를 활용하여 민간자본 태양광 누락설비 추가반영</t>
  </si>
  <si>
    <t>에너지원별 &gt; 사업용</t>
  </si>
  <si>
    <t>한국전력통계를 기준으로 작성함.(2006~2005)</t>
  </si>
  <si>
    <t>경기도 외</t>
    <phoneticPr fontId="2" type="noConversion"/>
  </si>
  <si>
    <t>경기도</t>
    <phoneticPr fontId="2" type="noConversion"/>
  </si>
  <si>
    <t>전국</t>
    <phoneticPr fontId="2" type="noConversion"/>
  </si>
  <si>
    <t>재생에너지 발전량</t>
    <phoneticPr fontId="2" type="noConversion"/>
  </si>
  <si>
    <t>전체 전력소비량</t>
    <phoneticPr fontId="2" type="noConversion"/>
  </si>
  <si>
    <t>월별(1)</t>
  </si>
  <si>
    <t>계</t>
  </si>
  <si>
    <t>개성</t>
  </si>
  <si>
    <t>합계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</si>
  <si>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</si>
  <si>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</si>
  <si>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</si>
  <si>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</si>
  <si>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</si>
  <si>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</si>
  <si>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</si>
  <si>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</si>
  <si>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</si>
  <si>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</si>
  <si>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</si>
  <si>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</si>
  <si>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○ 단위</t>
  </si>
  <si>
    <t>행정구역별 &gt; 세종</t>
  </si>
  <si>
    <t>TX_31002_A023</t>
  </si>
  <si>
    <t>행정구역별 판매전력량 추이</t>
  </si>
  <si>
    <t>https://kosis.kr/statHtml/statHtml.do?orgId=310&amp;tblId=TX_31002_A023&amp;conn_path=I3</t>
  </si>
  <si>
    <t>MWh</t>
  </si>
  <si>
    <t>22년 1월 세종시 실적은 시스템 오류에 따른 미반영분 소급으로 음수 발생</t>
  </si>
  <si>
    <t>MWh</t>
    <phoneticPr fontId="2" type="noConversion"/>
  </si>
  <si>
    <t>TWh</t>
    <phoneticPr fontId="2" type="noConversion"/>
  </si>
  <si>
    <t>수송</t>
    <phoneticPr fontId="2" type="noConversion"/>
  </si>
  <si>
    <t>산업</t>
    <phoneticPr fontId="2" type="noConversion"/>
  </si>
  <si>
    <t>4. 지역별 전력 소비 Electricity consumption by Region</t>
  </si>
  <si>
    <t>단위 : GWh</t>
    <phoneticPr fontId="2" type="noConversion"/>
  </si>
  <si>
    <t>Unit : GWh</t>
    <phoneticPr fontId="2" type="noConversion"/>
  </si>
  <si>
    <t>서울</t>
    <phoneticPr fontId="2" type="noConversion"/>
  </si>
  <si>
    <t>부산</t>
    <phoneticPr fontId="2" type="noConversion"/>
  </si>
  <si>
    <t>대구</t>
    <phoneticPr fontId="2" type="noConversion"/>
  </si>
  <si>
    <t>인천</t>
    <phoneticPr fontId="2" type="noConversion"/>
  </si>
  <si>
    <t>광주</t>
    <phoneticPr fontId="2" type="noConversion"/>
  </si>
  <si>
    <t>대전</t>
    <phoneticPr fontId="2" type="noConversion"/>
  </si>
  <si>
    <t>울산</t>
    <phoneticPr fontId="2" type="noConversion"/>
  </si>
  <si>
    <t>경기</t>
    <phoneticPr fontId="2" type="noConversion"/>
  </si>
  <si>
    <t>강원</t>
    <phoneticPr fontId="2" type="noConversion"/>
  </si>
  <si>
    <t>충북</t>
    <phoneticPr fontId="2" type="noConversion"/>
  </si>
  <si>
    <t>충남</t>
    <phoneticPr fontId="2" type="noConversion"/>
  </si>
  <si>
    <t>전북</t>
    <phoneticPr fontId="2" type="noConversion"/>
  </si>
  <si>
    <t>전남</t>
    <phoneticPr fontId="2" type="noConversion"/>
  </si>
  <si>
    <t>경북</t>
    <phoneticPr fontId="2" type="noConversion"/>
  </si>
  <si>
    <t>경남</t>
    <phoneticPr fontId="2" type="noConversion"/>
  </si>
  <si>
    <t>제주</t>
    <phoneticPr fontId="2" type="noConversion"/>
  </si>
  <si>
    <t>개성</t>
    <phoneticPr fontId="2" type="noConversion"/>
  </si>
  <si>
    <t>가정</t>
  </si>
  <si>
    <t>상업</t>
  </si>
  <si>
    <t>공공</t>
  </si>
  <si>
    <t>주: 1999년 이전 울산은 경남에 포함.</t>
  </si>
  <si>
    <t>Note: Until 1999, Ulsan was a part of Gyeongnam area.</t>
  </si>
  <si>
    <t>자료: 한국전력공사</t>
  </si>
  <si>
    <t>Source: Korea Electric Power Corporation</t>
  </si>
  <si>
    <t>출처: 2023_지역에너지통계연보 (KEEI)</t>
    <phoneticPr fontId="2" type="noConversion"/>
  </si>
  <si>
    <t>2022년</t>
    <phoneticPr fontId="2" type="noConversion"/>
  </si>
  <si>
    <t>용도별(1)</t>
  </si>
  <si>
    <t>용도별(2)</t>
  </si>
  <si>
    <t>가정용</t>
  </si>
  <si>
    <t>공공용</t>
  </si>
  <si>
    <t>서비스업</t>
  </si>
  <si>
    <t>농림어업</t>
  </si>
  <si>
    <t>광업</t>
  </si>
  <si>
    <t>제조업(10차)</t>
  </si>
  <si>
    <t>식료품</t>
  </si>
  <si>
    <t>음료</t>
  </si>
  <si>
    <t>담배</t>
  </si>
  <si>
    <t>섬유제품</t>
  </si>
  <si>
    <t>의복,모피</t>
  </si>
  <si>
    <t>가죽,가방</t>
  </si>
  <si>
    <t>목재,나무</t>
  </si>
  <si>
    <t>펄프,종이</t>
  </si>
  <si>
    <t>인쇄,매체</t>
  </si>
  <si>
    <t>연탄,석유</t>
  </si>
  <si>
    <t>화학</t>
  </si>
  <si>
    <t>의료,의약</t>
  </si>
  <si>
    <t>플라스틱</t>
  </si>
  <si>
    <t>비금속</t>
  </si>
  <si>
    <t>1차금속</t>
  </si>
  <si>
    <t>금속가공</t>
  </si>
  <si>
    <t>전자,통신</t>
  </si>
  <si>
    <t>의료,광학</t>
  </si>
  <si>
    <t>전기장비</t>
  </si>
  <si>
    <t>기타기계</t>
  </si>
  <si>
    <t>자동차</t>
  </si>
  <si>
    <t>기타운송</t>
  </si>
  <si>
    <t>가구</t>
  </si>
  <si>
    <t>기타제품</t>
  </si>
  <si>
    <t>산업기계</t>
  </si>
  <si>
    <t>DT_31002_A006</t>
  </si>
  <si>
    <t>행정구역별 용도별 판매전력량</t>
  </si>
  <si>
    <t>2024.04.16 12:20</t>
  </si>
  <si>
    <t>https://kosis.kr/statHtml/statHtml.do?orgId=310&amp;tblId=DT_31002_A006&amp;conn_path=I3</t>
  </si>
  <si>
    <t>용도별 &gt; 제조업(10차)</t>
  </si>
  <si>
    <t>제10차 한국표준산업분류 개정으로 새 분류표 적용</t>
  </si>
  <si>
    <t>가정용</t>
    <phoneticPr fontId="2" type="noConversion"/>
  </si>
  <si>
    <t>공공용</t>
    <phoneticPr fontId="2" type="noConversion"/>
  </si>
  <si>
    <t>서비스업</t>
    <phoneticPr fontId="2" type="noConversion"/>
  </si>
  <si>
    <t>농림어업</t>
    <phoneticPr fontId="2" type="noConversion"/>
  </si>
  <si>
    <t>광업</t>
    <phoneticPr fontId="2" type="noConversion"/>
  </si>
  <si>
    <t>제조업</t>
    <phoneticPr fontId="2" type="noConversion"/>
  </si>
  <si>
    <t>지역</t>
  </si>
  <si>
    <t>총합</t>
  </si>
  <si>
    <t>(2030/2018)</t>
    <phoneticPr fontId="2" type="noConversion"/>
  </si>
  <si>
    <t>(2030/2022)</t>
    <phoneticPr fontId="2" type="noConversion"/>
  </si>
  <si>
    <t>(2031/2018)</t>
    <phoneticPr fontId="2" type="noConversion"/>
  </si>
  <si>
    <t>서울시</t>
    <phoneticPr fontId="2" type="noConversion"/>
  </si>
  <si>
    <t>KTOE</t>
    <phoneticPr fontId="2" type="noConversion"/>
  </si>
  <si>
    <t>14쪽</t>
    <phoneticPr fontId="2" type="noConversion"/>
  </si>
  <si>
    <t>5차에너지계획</t>
    <phoneticPr fontId="2" type="noConversion"/>
  </si>
  <si>
    <t>107쪽</t>
    <phoneticPr fontId="2" type="noConversion"/>
  </si>
  <si>
    <t>109쪽</t>
    <phoneticPr fontId="2" type="noConversion"/>
  </si>
  <si>
    <t>MTOE</t>
    <phoneticPr fontId="2" type="noConversion"/>
  </si>
  <si>
    <t>76쪽</t>
    <phoneticPr fontId="2" type="noConversion"/>
  </si>
  <si>
    <t>4차에너지계획</t>
    <phoneticPr fontId="2" type="noConversion"/>
  </si>
  <si>
    <t>광주(X)</t>
    <phoneticPr fontId="2" type="noConversion"/>
  </si>
  <si>
    <t>6차에너지계획</t>
    <phoneticPr fontId="2" type="noConversion"/>
  </si>
  <si>
    <t>142쪽</t>
    <phoneticPr fontId="2" type="noConversion"/>
  </si>
  <si>
    <t>울산 (X)</t>
    <phoneticPr fontId="2" type="noConversion"/>
  </si>
  <si>
    <t>2차에너지계획</t>
    <phoneticPr fontId="2" type="noConversion"/>
  </si>
  <si>
    <t>세종</t>
    <phoneticPr fontId="2" type="noConversion"/>
  </si>
  <si>
    <t>vii쪽</t>
    <phoneticPr fontId="2" type="noConversion"/>
  </si>
  <si>
    <t>강원도 (X)</t>
    <phoneticPr fontId="2" type="noConversion"/>
  </si>
  <si>
    <t>충북 (X)</t>
    <phoneticPr fontId="2" type="noConversion"/>
  </si>
  <si>
    <t>88쪽</t>
    <phoneticPr fontId="2" type="noConversion"/>
  </si>
  <si>
    <t>139쪽</t>
    <phoneticPr fontId="2" type="noConversion"/>
  </si>
  <si>
    <t>196쪽</t>
    <phoneticPr fontId="2" type="noConversion"/>
  </si>
  <si>
    <t>111쪽</t>
    <phoneticPr fontId="2" type="noConversion"/>
  </si>
  <si>
    <t>140쪽</t>
    <phoneticPr fontId="2" type="noConversion"/>
  </si>
  <si>
    <t>116쪽</t>
    <phoneticPr fontId="2" type="noConversion"/>
  </si>
  <si>
    <t>순위</t>
    <phoneticPr fontId="2" type="noConversion"/>
  </si>
  <si>
    <t>「한국전력통계」, 한국전력공사</t>
    <phoneticPr fontId="2" type="noConversion"/>
  </si>
  <si>
    <t>「신재생에너지보급실적조사」, 한국에너지공단</t>
    <phoneticPr fontId="2" type="noConversion"/>
  </si>
  <si>
    <t>CAGR (연평균증가율</t>
    <phoneticPr fontId="2" type="noConversion"/>
  </si>
  <si>
    <t>RE100 기업 전력소비량</t>
    <phoneticPr fontId="2" type="noConversion"/>
  </si>
  <si>
    <t>도내 전력소비량</t>
    <phoneticPr fontId="2" type="noConversion"/>
  </si>
  <si>
    <r>
      <t>합계</t>
    </r>
    <r>
      <rPr>
        <vertAlign val="superscript"/>
        <sz val="10"/>
        <color theme="1"/>
        <rFont val="맑은 고딕"/>
        <family val="3"/>
        <charset val="129"/>
        <scheme val="minor"/>
      </rPr>
      <t>1</t>
    </r>
  </si>
  <si>
    <t>석탄</t>
    <phoneticPr fontId="1" type="noConversion"/>
  </si>
  <si>
    <t>석유</t>
  </si>
  <si>
    <r>
      <t>가스</t>
    </r>
    <r>
      <rPr>
        <vertAlign val="superscript"/>
        <sz val="10"/>
        <color theme="1"/>
        <rFont val="맑은 고딕"/>
        <family val="2"/>
        <scheme val="minor"/>
      </rPr>
      <t>1</t>
    </r>
  </si>
  <si>
    <t>전력</t>
  </si>
  <si>
    <t>열에너지</t>
  </si>
  <si>
    <r>
      <t>신재생 및 기타</t>
    </r>
    <r>
      <rPr>
        <vertAlign val="superscript"/>
        <sz val="10"/>
        <rFont val="맑은 고딕"/>
        <family val="2"/>
        <scheme val="minor"/>
      </rPr>
      <t>2</t>
    </r>
  </si>
  <si>
    <t>2023 지역에너지통계연보 &gt; 6. 최종에너지 원별 소비</t>
    <phoneticPr fontId="2" type="noConversion"/>
  </si>
  <si>
    <t>합계</t>
    <phoneticPr fontId="1" type="noConversion"/>
  </si>
  <si>
    <t xml:space="preserve">서울 </t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</si>
  <si>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</si>
  <si>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</si>
  <si>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</si>
  <si>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</si>
  <si>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</si>
  <si>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</si>
  <si>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</si>
  <si>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</si>
  <si>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</si>
  <si>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</si>
  <si>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</si>
  <si>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</si>
  <si>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</si>
  <si>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</si>
  <si>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</si>
  <si>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</si>
  <si>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r>
      <t>가스</t>
    </r>
    <r>
      <rPr>
        <vertAlign val="superscript"/>
        <sz val="10"/>
        <rFont val="맑은 고딕"/>
        <family val="2"/>
        <scheme val="minor"/>
      </rPr>
      <t>1</t>
    </r>
  </si>
  <si>
    <t>전력</t>
    <phoneticPr fontId="1" type="noConversion"/>
  </si>
  <si>
    <t>7-6. 산업부문 에너지 소비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</si>
</sst>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.0%"/>
    <numFmt numFmtId="177" formatCode="0.0"/>
    <numFmt numFmtId="178" formatCode="0.0_ "/>
    <numFmt numFmtId="179" formatCode="0.0_);[Red]\(0.0\)"/>
    <numFmt numFmtId="180" formatCode="0.00_);[Red]\(0.0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rgb="FF000000"/>
      <name val="Calibri"/>
      <family val="3"/>
      <charset val="129"/>
    </font>
    <font>
      <sz val="10"/>
      <name val="Calibri"/>
      <family val="3"/>
      <charset val="129"/>
    </font>
    <font>
      <sz val="10"/>
      <color theme="1"/>
      <name val="맑은 고딕"/>
      <family val="3"/>
      <charset val="129"/>
      <scheme val="minor"/>
    </font>
    <font>
      <vertAlign val="superscript"/>
      <sz val="10"/>
      <color theme="1"/>
      <name val="맑은 고딕"/>
      <family val="3"/>
      <charset val="129"/>
      <scheme val="minor"/>
    </font>
    <font>
      <vertAlign val="superscript"/>
      <sz val="10"/>
      <color theme="1"/>
      <name val="맑은 고딕"/>
      <family val="2"/>
      <scheme val="minor"/>
    </font>
    <font>
      <vertAlign val="superscript"/>
      <sz val="10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76">
    <xf numFmtId="0" fontId="0" fillId="0" borderId="0" xfId="0">
      <alignment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3" xfId="0" applyFill="1" applyBorder="1" applyAlignment="1"/>
    <xf numFmtId="4" fontId="0" fillId="0" borderId="1" xfId="0" applyNumberFormat="1" applyBorder="1" applyAlignment="1">
      <alignment horizontal="right"/>
    </xf>
    <xf numFmtId="0" fontId="0" fillId="4" borderId="4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3" fontId="0" fillId="0" borderId="0" xfId="0" applyNumberFormat="1">
      <alignment vertical="center"/>
    </xf>
    <xf numFmtId="3" fontId="0" fillId="0" borderId="0" xfId="0" applyNumberFormat="1" applyAlignment="1">
      <alignment horizontal="left"/>
    </xf>
    <xf numFmtId="9" fontId="0" fillId="0" borderId="0" xfId="1" applyFont="1">
      <alignment vertical="center"/>
    </xf>
    <xf numFmtId="176" fontId="0" fillId="0" borderId="0" xfId="1" applyNumberFormat="1" applyFont="1">
      <alignment vertical="center"/>
    </xf>
    <xf numFmtId="177" fontId="0" fillId="0" borderId="0" xfId="0" applyNumberFormat="1" applyAlignment="1">
      <alignment horizontal="left"/>
    </xf>
    <xf numFmtId="178" fontId="0" fillId="0" borderId="0" xfId="0" applyNumberFormat="1" applyAlignment="1"/>
    <xf numFmtId="178" fontId="0" fillId="0" borderId="0" xfId="0" applyNumberFormat="1">
      <alignment vertical="center"/>
    </xf>
    <xf numFmtId="41" fontId="4" fillId="0" borderId="0" xfId="2" applyFont="1" applyBorder="1" applyAlignment="1">
      <alignment horizontal="right" vertical="top"/>
    </xf>
    <xf numFmtId="41" fontId="4" fillId="0" borderId="5" xfId="2" applyFont="1" applyBorder="1" applyAlignment="1">
      <alignment horizontal="right" vertical="top"/>
    </xf>
    <xf numFmtId="0" fontId="5" fillId="0" borderId="0" xfId="3" applyFont="1">
      <alignment vertical="center"/>
    </xf>
    <xf numFmtId="0" fontId="6" fillId="0" borderId="0" xfId="3" applyFont="1">
      <alignment vertical="center"/>
    </xf>
    <xf numFmtId="0" fontId="4" fillId="0" borderId="0" xfId="3" applyFont="1">
      <alignment vertical="center"/>
    </xf>
    <xf numFmtId="0" fontId="4" fillId="0" borderId="0" xfId="3" applyFont="1" applyAlignment="1">
      <alignment horizontal="right" vertical="center"/>
    </xf>
    <xf numFmtId="0" fontId="4" fillId="5" borderId="6" xfId="3" applyFont="1" applyFill="1" applyBorder="1">
      <alignment vertical="center"/>
    </xf>
    <xf numFmtId="0" fontId="4" fillId="5" borderId="6" xfId="3" applyFont="1" applyFill="1" applyBorder="1" applyAlignment="1">
      <alignment horizontal="center" vertical="center"/>
    </xf>
    <xf numFmtId="0" fontId="4" fillId="5" borderId="7" xfId="3" applyFont="1" applyFill="1" applyBorder="1" applyAlignment="1">
      <alignment horizontal="center" vertical="center"/>
    </xf>
    <xf numFmtId="0" fontId="4" fillId="5" borderId="8" xfId="3" applyFont="1" applyFill="1" applyBorder="1" applyAlignment="1">
      <alignment horizontal="center" vertical="center"/>
    </xf>
    <xf numFmtId="0" fontId="4" fillId="0" borderId="9" xfId="3" applyFont="1" applyBorder="1" applyAlignment="1">
      <alignment horizontal="center" vertical="center"/>
    </xf>
    <xf numFmtId="41" fontId="4" fillId="0" borderId="10" xfId="2" applyFont="1" applyBorder="1" applyAlignment="1">
      <alignment horizontal="right" vertical="top"/>
    </xf>
    <xf numFmtId="41" fontId="4" fillId="0" borderId="11" xfId="2" applyFont="1" applyBorder="1" applyAlignment="1">
      <alignment horizontal="right" vertical="top"/>
    </xf>
    <xf numFmtId="0" fontId="4" fillId="0" borderId="12" xfId="3" applyFont="1" applyBorder="1" applyAlignment="1">
      <alignment horizontal="center" vertical="center"/>
    </xf>
    <xf numFmtId="41" fontId="4" fillId="0" borderId="13" xfId="2" applyFont="1" applyBorder="1" applyAlignment="1">
      <alignment horizontal="right" vertical="top"/>
    </xf>
    <xf numFmtId="0" fontId="4" fillId="0" borderId="14" xfId="3" applyFont="1" applyBorder="1" applyAlignment="1">
      <alignment horizontal="center" vertical="center"/>
    </xf>
    <xf numFmtId="0" fontId="4" fillId="0" borderId="15" xfId="3" applyFont="1" applyBorder="1" applyAlignment="1">
      <alignment horizontal="center" vertical="center"/>
    </xf>
    <xf numFmtId="41" fontId="4" fillId="0" borderId="16" xfId="2" applyFont="1" applyBorder="1" applyAlignment="1">
      <alignment horizontal="right" vertical="top"/>
    </xf>
    <xf numFmtId="41" fontId="4" fillId="0" borderId="17" xfId="2" applyFont="1" applyBorder="1" applyAlignment="1">
      <alignment horizontal="right" vertical="top"/>
    </xf>
    <xf numFmtId="41" fontId="4" fillId="0" borderId="18" xfId="2" applyFont="1" applyBorder="1" applyAlignment="1">
      <alignment horizontal="right" vertical="top"/>
    </xf>
    <xf numFmtId="41" fontId="4" fillId="0" borderId="19" xfId="2" applyFont="1" applyBorder="1" applyAlignment="1">
      <alignment horizontal="right" vertical="top"/>
    </xf>
    <xf numFmtId="41" fontId="6" fillId="0" borderId="0" xfId="2" applyFont="1" applyBorder="1" applyAlignment="1">
      <alignment horizontal="right" vertical="top"/>
    </xf>
    <xf numFmtId="0" fontId="4" fillId="0" borderId="20" xfId="3" applyFont="1" applyBorder="1" applyAlignment="1">
      <alignment horizontal="center" vertical="center"/>
    </xf>
    <xf numFmtId="41" fontId="4" fillId="0" borderId="21" xfId="2" applyFont="1" applyBorder="1" applyAlignment="1">
      <alignment horizontal="right" vertical="top"/>
    </xf>
    <xf numFmtId="0" fontId="6" fillId="6" borderId="0" xfId="3" applyFont="1" applyFill="1">
      <alignment vertical="center"/>
    </xf>
    <xf numFmtId="0" fontId="4" fillId="6" borderId="0" xfId="3" applyFont="1" applyFill="1">
      <alignment vertical="center"/>
    </xf>
    <xf numFmtId="0" fontId="4" fillId="6" borderId="7" xfId="3" applyFont="1" applyFill="1" applyBorder="1" applyAlignment="1">
      <alignment horizontal="center" vertical="center"/>
    </xf>
    <xf numFmtId="41" fontId="4" fillId="6" borderId="11" xfId="2" applyFont="1" applyFill="1" applyBorder="1" applyAlignment="1">
      <alignment horizontal="right" vertical="top"/>
    </xf>
    <xf numFmtId="41" fontId="4" fillId="6" borderId="0" xfId="2" applyFont="1" applyFill="1" applyBorder="1" applyAlignment="1">
      <alignment horizontal="right" vertical="top"/>
    </xf>
    <xf numFmtId="41" fontId="4" fillId="6" borderId="17" xfId="2" applyFont="1" applyFill="1" applyBorder="1" applyAlignment="1">
      <alignment horizontal="right" vertical="top"/>
    </xf>
    <xf numFmtId="41" fontId="4" fillId="6" borderId="19" xfId="2" applyFont="1" applyFill="1" applyBorder="1" applyAlignment="1">
      <alignment horizontal="right" vertical="top"/>
    </xf>
    <xf numFmtId="41" fontId="4" fillId="6" borderId="5" xfId="2" applyFont="1" applyFill="1" applyBorder="1" applyAlignment="1">
      <alignment horizontal="right" vertical="top"/>
    </xf>
    <xf numFmtId="0" fontId="4" fillId="6" borderId="12" xfId="3" applyFont="1" applyFill="1" applyBorder="1" applyAlignment="1">
      <alignment horizontal="center" vertical="center"/>
    </xf>
    <xf numFmtId="41" fontId="4" fillId="6" borderId="13" xfId="2" applyFont="1" applyFill="1" applyBorder="1" applyAlignment="1">
      <alignment horizontal="right" vertical="top"/>
    </xf>
    <xf numFmtId="0" fontId="3" fillId="0" borderId="0" xfId="0" applyFont="1">
      <alignment vertical="center"/>
    </xf>
    <xf numFmtId="2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0" fontId="7" fillId="0" borderId="15" xfId="3" applyFont="1" applyBorder="1" applyAlignment="1">
      <alignment horizontal="center" vertical="center"/>
    </xf>
    <xf numFmtId="41" fontId="7" fillId="0" borderId="16" xfId="2" applyFont="1" applyFill="1" applyBorder="1" applyAlignment="1">
      <alignment horizontal="right" vertical="top"/>
    </xf>
    <xf numFmtId="41" fontId="7" fillId="0" borderId="17" xfId="2" applyFont="1" applyFill="1" applyBorder="1" applyAlignment="1">
      <alignment horizontal="right" vertical="top"/>
    </xf>
    <xf numFmtId="0" fontId="8" fillId="0" borderId="12" xfId="3" applyFont="1" applyBorder="1" applyAlignment="1">
      <alignment horizontal="center" vertical="center"/>
    </xf>
    <xf numFmtId="41" fontId="7" fillId="0" borderId="13" xfId="2" applyFont="1" applyFill="1" applyBorder="1" applyAlignment="1">
      <alignment horizontal="right" vertical="top"/>
    </xf>
    <xf numFmtId="41" fontId="7" fillId="0" borderId="0" xfId="2" applyFont="1" applyFill="1" applyBorder="1" applyAlignment="1">
      <alignment horizontal="right" vertical="top"/>
    </xf>
    <xf numFmtId="0" fontId="8" fillId="0" borderId="20" xfId="3" applyFont="1" applyBorder="1" applyAlignment="1">
      <alignment horizontal="center" vertical="center"/>
    </xf>
    <xf numFmtId="41" fontId="7" fillId="0" borderId="21" xfId="2" applyFont="1" applyFill="1" applyBorder="1" applyAlignment="1">
      <alignment horizontal="right" vertical="top"/>
    </xf>
    <xf numFmtId="41" fontId="7" fillId="0" borderId="5" xfId="2" applyFont="1" applyFill="1" applyBorder="1" applyAlignment="1">
      <alignment horizontal="right" vertical="top"/>
    </xf>
    <xf numFmtId="0" fontId="9" fillId="5" borderId="6" xfId="3" applyFont="1" applyFill="1" applyBorder="1" applyAlignment="1">
      <alignment horizontal="center" vertical="center"/>
    </xf>
    <xf numFmtId="0" fontId="9" fillId="5" borderId="7" xfId="3" applyFont="1" applyFill="1" applyBorder="1" applyAlignment="1">
      <alignment horizontal="center" vertical="center"/>
    </xf>
    <xf numFmtId="41" fontId="4" fillId="0" borderId="13" xfId="2" applyFont="1" applyFill="1" applyBorder="1" applyAlignment="1">
      <alignment horizontal="right" vertical="top"/>
    </xf>
    <xf numFmtId="41" fontId="4" fillId="0" borderId="0" xfId="2" applyFont="1" applyFill="1" applyBorder="1" applyAlignment="1">
      <alignment horizontal="right" vertical="top"/>
    </xf>
    <xf numFmtId="41" fontId="4" fillId="0" borderId="21" xfId="2" applyFont="1" applyFill="1" applyBorder="1" applyAlignment="1">
      <alignment horizontal="right" vertical="top"/>
    </xf>
    <xf numFmtId="41" fontId="4" fillId="0" borderId="5" xfId="2" applyFont="1" applyFill="1" applyBorder="1" applyAlignment="1">
      <alignment horizontal="right" vertical="top"/>
    </xf>
    <xf numFmtId="0" fontId="0" fillId="6" borderId="0" xfId="0" applyFill="1">
      <alignment vertical="center"/>
    </xf>
    <xf numFmtId="9" fontId="0" fillId="6" borderId="0" xfId="1" applyFont="1" applyFill="1">
      <alignment vertical="center"/>
    </xf>
    <xf numFmtId="41" fontId="4" fillId="6" borderId="16" xfId="2" applyFont="1" applyFill="1" applyBorder="1" applyAlignment="1">
      <alignment horizontal="right" vertical="top"/>
    </xf>
  </cellXfs>
  <cellStyles count="4">
    <cellStyle name="백분율" xfId="1" builtinId="5"/>
    <cellStyle name="쉼표 [0] 3 4" xfId="2" xr:uid="{564B3B74-A9B3-40E4-A502-16C0EF8357E6}"/>
    <cellStyle name="표준" xfId="0" builtinId="0"/>
    <cellStyle name="표준 48" xfId="3" xr:uid="{4A2D3C87-5135-4461-A9CC-722B1992F686}"/>
  </cellStyles>
  <dxfs count="0"/>
  <tableStyles count="0" defaultTableStyle="TableStyleMedium2" defaultPivotStyle="PivotStyleLight16"/>
  <colors>
    <mruColors>
      <color rgb="FFFECA5A"/>
      <color rgb="FFF7755F"/>
      <color rgb="FF66BEBE"/>
      <color rgb="FF41A1F1"/>
      <color rgb="FFA057D7"/>
      <color rgb="FFCBCF7A"/>
      <color rgb="FF50AA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95-44B1-BA48-33011AA29A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95-44B1-BA48-33011AA29A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95-44B1-BA48-33011AA29A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95-44B1-BA48-33011AA29A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95-44B1-BA48-33011AA29ACF}"/>
              </c:ext>
            </c:extLst>
          </c:dPt>
          <c:cat>
            <c:strRef>
              <c:f>에너지원별소비!$C$3:$H$3</c:f>
              <c:strCache>
                <c:ptCount val="6"/>
                <c:pt idx="0">
                  <c:v>석탄</c:v>
                </c:pt>
                <c:pt idx="1">
                  <c:v>석유</c:v>
                </c:pt>
                <c:pt idx="2">
                  <c:v>가스1</c:v>
                </c:pt>
                <c:pt idx="3">
                  <c:v>전력</c:v>
                </c:pt>
                <c:pt idx="4">
                  <c:v>열에너지</c:v>
                </c:pt>
                <c:pt idx="5">
                  <c:v>신재생 및 기타2</c:v>
                </c:pt>
              </c:strCache>
            </c:strRef>
          </c:cat>
          <c:val>
            <c:numRef>
              <c:f>'산업부문 에너지소비'!$C$13:$G$13</c:f>
              <c:numCache>
                <c:formatCode>_(* #,##0_);_(* \(#,##0\);_(* "-"_);_(@_)</c:formatCode>
                <c:ptCount val="5"/>
                <c:pt idx="0">
                  <c:v>216.86</c:v>
                </c:pt>
                <c:pt idx="1">
                  <c:v>1222.963</c:v>
                </c:pt>
                <c:pt idx="2">
                  <c:v>1637.8610000000001</c:v>
                </c:pt>
                <c:pt idx="3">
                  <c:v>6369.1480000000001</c:v>
                </c:pt>
                <c:pt idx="4">
                  <c:v>443.27199999999999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195-44B1-BA48-33011AA29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'(graph)RE100전력수요'!$A$4</c:f>
              <c:strCache>
                <c:ptCount val="1"/>
                <c:pt idx="0">
                  <c:v>제조업</c:v>
                </c:pt>
              </c:strCache>
            </c:strRef>
          </c:tx>
          <c:spPr>
            <a:solidFill>
              <a:srgbClr val="66BEBE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41A1F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41B-47E4-A643-7CFA2CAA2597}"/>
              </c:ext>
            </c:extLst>
          </c:dPt>
          <c:cat>
            <c:strRef>
              <c:f>'(graph)RE100전력수요'!$B$3:$C$3</c:f>
              <c:strCache>
                <c:ptCount val="2"/>
                <c:pt idx="0">
                  <c:v>도내 전력소비량</c:v>
                </c:pt>
                <c:pt idx="1">
                  <c:v>RE100 기업 전력소비량</c:v>
                </c:pt>
              </c:strCache>
            </c:strRef>
          </c:cat>
          <c:val>
            <c:numRef>
              <c:f>'(graph)RE100전력수요'!$B$4:$C$4</c:f>
              <c:numCache>
                <c:formatCode>General</c:formatCode>
                <c:ptCount val="2"/>
                <c:pt idx="0">
                  <c:v>69.643237999999997</c:v>
                </c:pt>
                <c:pt idx="1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B-47E4-A643-7CFA2CAA2597}"/>
            </c:ext>
          </c:extLst>
        </c:ser>
        <c:ser>
          <c:idx val="1"/>
          <c:order val="1"/>
          <c:tx>
            <c:strRef>
              <c:f>'(graph)RE100전력수요'!$A$5</c:f>
              <c:strCache>
                <c:ptCount val="1"/>
                <c:pt idx="0">
                  <c:v>서비스업</c:v>
                </c:pt>
              </c:strCache>
            </c:strRef>
          </c:tx>
          <c:spPr>
            <a:solidFill>
              <a:srgbClr val="F7755F"/>
            </a:solidFill>
            <a:ln>
              <a:noFill/>
            </a:ln>
            <a:effectLst/>
          </c:spPr>
          <c:invertIfNegative val="0"/>
          <c:cat>
            <c:strRef>
              <c:f>'(graph)RE100전력수요'!$B$3:$C$3</c:f>
              <c:strCache>
                <c:ptCount val="2"/>
                <c:pt idx="0">
                  <c:v>도내 전력소비량</c:v>
                </c:pt>
                <c:pt idx="1">
                  <c:v>RE100 기업 전력소비량</c:v>
                </c:pt>
              </c:strCache>
            </c:strRef>
          </c:cat>
          <c:val>
            <c:numRef>
              <c:f>'(graph)RE100전력수요'!$B$5:$C$5</c:f>
              <c:numCache>
                <c:formatCode>General</c:formatCode>
                <c:ptCount val="2"/>
                <c:pt idx="0">
                  <c:v>40.545794000000001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B-47E4-A643-7CFA2CAA2597}"/>
            </c:ext>
          </c:extLst>
        </c:ser>
        <c:ser>
          <c:idx val="2"/>
          <c:order val="2"/>
          <c:tx>
            <c:strRef>
              <c:f>'(graph)RE100전력수요'!$A$6</c:f>
              <c:strCache>
                <c:ptCount val="1"/>
                <c:pt idx="0">
                  <c:v>가정용</c:v>
                </c:pt>
              </c:strCache>
            </c:strRef>
          </c:tx>
          <c:spPr>
            <a:solidFill>
              <a:srgbClr val="FECA5A"/>
            </a:solidFill>
            <a:ln>
              <a:noFill/>
            </a:ln>
            <a:effectLst/>
          </c:spPr>
          <c:invertIfNegative val="0"/>
          <c:cat>
            <c:strRef>
              <c:f>'(graph)RE100전력수요'!$B$3:$C$3</c:f>
              <c:strCache>
                <c:ptCount val="2"/>
                <c:pt idx="0">
                  <c:v>도내 전력소비량</c:v>
                </c:pt>
                <c:pt idx="1">
                  <c:v>RE100 기업 전력소비량</c:v>
                </c:pt>
              </c:strCache>
            </c:strRef>
          </c:cat>
          <c:val>
            <c:numRef>
              <c:f>'(graph)RE100전력수요'!$B$6:$C$6</c:f>
              <c:numCache>
                <c:formatCode>General</c:formatCode>
                <c:ptCount val="2"/>
                <c:pt idx="0">
                  <c:v>21.128150000000002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1B-47E4-A643-7CFA2CAA2597}"/>
            </c:ext>
          </c:extLst>
        </c:ser>
        <c:ser>
          <c:idx val="3"/>
          <c:order val="3"/>
          <c:tx>
            <c:strRef>
              <c:f>'(graph)RE100전력수요'!$A$7</c:f>
              <c:strCache>
                <c:ptCount val="1"/>
                <c:pt idx="0">
                  <c:v>공공용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'(graph)RE100전력수요'!$B$3:$C$3</c:f>
              <c:strCache>
                <c:ptCount val="2"/>
                <c:pt idx="0">
                  <c:v>도내 전력소비량</c:v>
                </c:pt>
                <c:pt idx="1">
                  <c:v>RE100 기업 전력소비량</c:v>
                </c:pt>
              </c:strCache>
            </c:strRef>
          </c:cat>
          <c:val>
            <c:numRef>
              <c:f>'(graph)RE100전력수요'!$B$7:$C$7</c:f>
              <c:numCache>
                <c:formatCode>General</c:formatCode>
                <c:ptCount val="2"/>
                <c:pt idx="0">
                  <c:v>6.1486780000000003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1B-47E4-A643-7CFA2CAA2597}"/>
            </c:ext>
          </c:extLst>
        </c:ser>
        <c:ser>
          <c:idx val="4"/>
          <c:order val="4"/>
          <c:tx>
            <c:strRef>
              <c:f>'(graph)RE100전력수요'!$A$8</c:f>
              <c:strCache>
                <c:ptCount val="1"/>
                <c:pt idx="0">
                  <c:v>농림어업</c:v>
                </c:pt>
              </c:strCache>
            </c:strRef>
          </c:tx>
          <c:spPr>
            <a:solidFill>
              <a:srgbClr val="CBCF7A"/>
            </a:solidFill>
            <a:ln>
              <a:noFill/>
            </a:ln>
            <a:effectLst/>
          </c:spPr>
          <c:invertIfNegative val="0"/>
          <c:cat>
            <c:strRef>
              <c:f>'(graph)RE100전력수요'!$B$3:$C$3</c:f>
              <c:strCache>
                <c:ptCount val="2"/>
                <c:pt idx="0">
                  <c:v>도내 전력소비량</c:v>
                </c:pt>
                <c:pt idx="1">
                  <c:v>RE100 기업 전력소비량</c:v>
                </c:pt>
              </c:strCache>
            </c:strRef>
          </c:cat>
          <c:val>
            <c:numRef>
              <c:f>'(graph)RE100전력수요'!$B$8:$C$8</c:f>
              <c:numCache>
                <c:formatCode>General</c:formatCode>
                <c:ptCount val="2"/>
                <c:pt idx="0">
                  <c:v>2.8032620000000001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1B-47E4-A643-7CFA2CAA2597}"/>
            </c:ext>
          </c:extLst>
        </c:ser>
        <c:ser>
          <c:idx val="5"/>
          <c:order val="5"/>
          <c:tx>
            <c:strRef>
              <c:f>'(graph)RE100전력수요'!$A$9</c:f>
              <c:strCache>
                <c:ptCount val="1"/>
                <c:pt idx="0">
                  <c:v>광업</c:v>
                </c:pt>
              </c:strCache>
            </c:strRef>
          </c:tx>
          <c:spPr>
            <a:solidFill>
              <a:srgbClr val="A057D7"/>
            </a:solidFill>
            <a:ln>
              <a:noFill/>
            </a:ln>
            <a:effectLst/>
          </c:spPr>
          <c:invertIfNegative val="0"/>
          <c:cat>
            <c:strRef>
              <c:f>'(graph)RE100전력수요'!$B$3:$C$3</c:f>
              <c:strCache>
                <c:ptCount val="2"/>
                <c:pt idx="0">
                  <c:v>도내 전력소비량</c:v>
                </c:pt>
                <c:pt idx="1">
                  <c:v>RE100 기업 전력소비량</c:v>
                </c:pt>
              </c:strCache>
            </c:strRef>
          </c:cat>
          <c:val>
            <c:numRef>
              <c:f>'(graph)RE100전력수요'!$B$9:$C$9</c:f>
              <c:numCache>
                <c:formatCode>General</c:formatCode>
                <c:ptCount val="2"/>
                <c:pt idx="0">
                  <c:v>0.26189000000000001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1B-47E4-A643-7CFA2CAA2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2615199"/>
        <c:axId val="1722607039"/>
      </c:barChart>
      <c:lineChart>
        <c:grouping val="standard"/>
        <c:varyColors val="0"/>
        <c:ser>
          <c:idx val="6"/>
          <c:order val="6"/>
          <c:tx>
            <c:strRef>
              <c:f>'(graph)RE100전력수요'!$A$10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6611111111111107E-2"/>
                  <c:y val="-5.72914843977836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41B-47E4-A643-7CFA2CAA2597}"/>
                </c:ext>
              </c:extLst>
            </c:dLbl>
            <c:dLbl>
              <c:idx val="1"/>
              <c:layout>
                <c:manualLayout>
                  <c:x val="-5.6951443569553804E-2"/>
                  <c:y val="-5.26618547681539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41B-47E4-A643-7CFA2CAA2597}"/>
                </c:ext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'(graph)RE100전력수요'!$B$10:$C$10</c:f>
              <c:numCache>
                <c:formatCode>General</c:formatCode>
                <c:ptCount val="2"/>
                <c:pt idx="0">
                  <c:v>140.53101199999998</c:v>
                </c:pt>
                <c:pt idx="1">
                  <c:v>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1B-47E4-A643-7CFA2CAA2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293695"/>
        <c:axId val="1638294175"/>
      </c:lineChart>
      <c:catAx>
        <c:axId val="1722615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722607039"/>
        <c:crosses val="autoZero"/>
        <c:auto val="1"/>
        <c:lblAlgn val="ctr"/>
        <c:lblOffset val="100"/>
        <c:noMultiLvlLbl val="0"/>
      </c:catAx>
      <c:valAx>
        <c:axId val="1722607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/>
                  <a:t>전력 소비량 </a:t>
                </a:r>
                <a:r>
                  <a:rPr lang="en-US" altLang="ko-KR"/>
                  <a:t>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722615199"/>
        <c:crosses val="autoZero"/>
        <c:crossBetween val="between"/>
      </c:valAx>
      <c:valAx>
        <c:axId val="1638294175"/>
        <c:scaling>
          <c:orientation val="minMax"/>
          <c:max val="160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638293695"/>
        <c:crosses val="max"/>
        <c:crossBetween val="between"/>
      </c:valAx>
      <c:catAx>
        <c:axId val="163829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16382941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ea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1">
          <a:solidFill>
            <a:sysClr val="windowText" lastClr="000000"/>
          </a:solidFill>
          <a:latin typeface="+mn-ea"/>
          <a:ea typeface="+mn-ea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'(graph)RE100전력수요'!$A$4</c:f>
              <c:strCache>
                <c:ptCount val="1"/>
                <c:pt idx="0">
                  <c:v>제조업</c:v>
                </c:pt>
              </c:strCache>
            </c:strRef>
          </c:tx>
          <c:spPr>
            <a:solidFill>
              <a:srgbClr val="66BEBE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41A1F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3F-4C7F-91E2-FC23E735C87C}"/>
              </c:ext>
            </c:extLst>
          </c:dPt>
          <c:cat>
            <c:strRef>
              <c:f>'(graph)RE100전력수요'!$B$3:$C$3</c:f>
              <c:strCache>
                <c:ptCount val="2"/>
                <c:pt idx="0">
                  <c:v>도내 전력소비량</c:v>
                </c:pt>
                <c:pt idx="1">
                  <c:v>RE100 기업 전력소비량</c:v>
                </c:pt>
              </c:strCache>
            </c:strRef>
          </c:cat>
          <c:val>
            <c:numRef>
              <c:f>'(graph)RE100전력수요'!$B$4:$C$4</c:f>
              <c:numCache>
                <c:formatCode>General</c:formatCode>
                <c:ptCount val="2"/>
                <c:pt idx="0">
                  <c:v>69.643237999999997</c:v>
                </c:pt>
                <c:pt idx="1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F-4C7F-91E2-FC23E735C87C}"/>
            </c:ext>
          </c:extLst>
        </c:ser>
        <c:ser>
          <c:idx val="1"/>
          <c:order val="1"/>
          <c:tx>
            <c:strRef>
              <c:f>'(graph)RE100전력수요'!$A$5</c:f>
              <c:strCache>
                <c:ptCount val="1"/>
                <c:pt idx="0">
                  <c:v>서비스업</c:v>
                </c:pt>
              </c:strCache>
            </c:strRef>
          </c:tx>
          <c:spPr>
            <a:solidFill>
              <a:srgbClr val="F7755F"/>
            </a:solidFill>
            <a:ln>
              <a:noFill/>
            </a:ln>
            <a:effectLst/>
          </c:spPr>
          <c:invertIfNegative val="0"/>
          <c:cat>
            <c:strRef>
              <c:f>'(graph)RE100전력수요'!$B$3:$C$3</c:f>
              <c:strCache>
                <c:ptCount val="2"/>
                <c:pt idx="0">
                  <c:v>도내 전력소비량</c:v>
                </c:pt>
                <c:pt idx="1">
                  <c:v>RE100 기업 전력소비량</c:v>
                </c:pt>
              </c:strCache>
            </c:strRef>
          </c:cat>
          <c:val>
            <c:numRef>
              <c:f>'(graph)RE100전력수요'!$B$5:$C$5</c:f>
              <c:numCache>
                <c:formatCode>General</c:formatCode>
                <c:ptCount val="2"/>
                <c:pt idx="0">
                  <c:v>40.545794000000001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F-4C7F-91E2-FC23E735C87C}"/>
            </c:ext>
          </c:extLst>
        </c:ser>
        <c:ser>
          <c:idx val="2"/>
          <c:order val="2"/>
          <c:tx>
            <c:strRef>
              <c:f>'(graph)RE100전력수요'!$A$6</c:f>
              <c:strCache>
                <c:ptCount val="1"/>
                <c:pt idx="0">
                  <c:v>가정용</c:v>
                </c:pt>
              </c:strCache>
            </c:strRef>
          </c:tx>
          <c:spPr>
            <a:solidFill>
              <a:srgbClr val="FECA5A"/>
            </a:solidFill>
            <a:ln>
              <a:noFill/>
            </a:ln>
            <a:effectLst/>
          </c:spPr>
          <c:invertIfNegative val="0"/>
          <c:cat>
            <c:strRef>
              <c:f>'(graph)RE100전력수요'!$B$3:$C$3</c:f>
              <c:strCache>
                <c:ptCount val="2"/>
                <c:pt idx="0">
                  <c:v>도내 전력소비량</c:v>
                </c:pt>
                <c:pt idx="1">
                  <c:v>RE100 기업 전력소비량</c:v>
                </c:pt>
              </c:strCache>
            </c:strRef>
          </c:cat>
          <c:val>
            <c:numRef>
              <c:f>'(graph)RE100전력수요'!$B$6:$C$6</c:f>
              <c:numCache>
                <c:formatCode>General</c:formatCode>
                <c:ptCount val="2"/>
                <c:pt idx="0">
                  <c:v>21.128150000000002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F-4C7F-91E2-FC23E735C87C}"/>
            </c:ext>
          </c:extLst>
        </c:ser>
        <c:ser>
          <c:idx val="3"/>
          <c:order val="3"/>
          <c:tx>
            <c:strRef>
              <c:f>'(graph)RE100전력수요'!$A$7</c:f>
              <c:strCache>
                <c:ptCount val="1"/>
                <c:pt idx="0">
                  <c:v>공공용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'(graph)RE100전력수요'!$B$3:$C$3</c:f>
              <c:strCache>
                <c:ptCount val="2"/>
                <c:pt idx="0">
                  <c:v>도내 전력소비량</c:v>
                </c:pt>
                <c:pt idx="1">
                  <c:v>RE100 기업 전력소비량</c:v>
                </c:pt>
              </c:strCache>
            </c:strRef>
          </c:cat>
          <c:val>
            <c:numRef>
              <c:f>'(graph)RE100전력수요'!$B$7:$C$7</c:f>
              <c:numCache>
                <c:formatCode>General</c:formatCode>
                <c:ptCount val="2"/>
                <c:pt idx="0">
                  <c:v>6.1486780000000003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3F-4C7F-91E2-FC23E735C87C}"/>
            </c:ext>
          </c:extLst>
        </c:ser>
        <c:ser>
          <c:idx val="4"/>
          <c:order val="4"/>
          <c:tx>
            <c:strRef>
              <c:f>'(graph)RE100전력수요'!$A$8</c:f>
              <c:strCache>
                <c:ptCount val="1"/>
                <c:pt idx="0">
                  <c:v>농림어업</c:v>
                </c:pt>
              </c:strCache>
            </c:strRef>
          </c:tx>
          <c:spPr>
            <a:solidFill>
              <a:srgbClr val="CBCF7A"/>
            </a:solidFill>
            <a:ln>
              <a:noFill/>
            </a:ln>
            <a:effectLst/>
          </c:spPr>
          <c:invertIfNegative val="0"/>
          <c:cat>
            <c:strRef>
              <c:f>'(graph)RE100전력수요'!$B$3:$C$3</c:f>
              <c:strCache>
                <c:ptCount val="2"/>
                <c:pt idx="0">
                  <c:v>도내 전력소비량</c:v>
                </c:pt>
                <c:pt idx="1">
                  <c:v>RE100 기업 전력소비량</c:v>
                </c:pt>
              </c:strCache>
            </c:strRef>
          </c:cat>
          <c:val>
            <c:numRef>
              <c:f>'(graph)RE100전력수요'!$B$8:$C$8</c:f>
              <c:numCache>
                <c:formatCode>General</c:formatCode>
                <c:ptCount val="2"/>
                <c:pt idx="0">
                  <c:v>2.8032620000000001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3F-4C7F-91E2-FC23E735C87C}"/>
            </c:ext>
          </c:extLst>
        </c:ser>
        <c:ser>
          <c:idx val="5"/>
          <c:order val="5"/>
          <c:tx>
            <c:strRef>
              <c:f>'(graph)RE100전력수요'!$A$9</c:f>
              <c:strCache>
                <c:ptCount val="1"/>
                <c:pt idx="0">
                  <c:v>광업</c:v>
                </c:pt>
              </c:strCache>
            </c:strRef>
          </c:tx>
          <c:spPr>
            <a:solidFill>
              <a:srgbClr val="A057D7"/>
            </a:solidFill>
            <a:ln>
              <a:noFill/>
            </a:ln>
            <a:effectLst/>
          </c:spPr>
          <c:invertIfNegative val="0"/>
          <c:cat>
            <c:strRef>
              <c:f>'(graph)RE100전력수요'!$B$3:$C$3</c:f>
              <c:strCache>
                <c:ptCount val="2"/>
                <c:pt idx="0">
                  <c:v>도내 전력소비량</c:v>
                </c:pt>
                <c:pt idx="1">
                  <c:v>RE100 기업 전력소비량</c:v>
                </c:pt>
              </c:strCache>
            </c:strRef>
          </c:cat>
          <c:val>
            <c:numRef>
              <c:f>'(graph)RE100전력수요'!$B$9:$C$9</c:f>
              <c:numCache>
                <c:formatCode>General</c:formatCode>
                <c:ptCount val="2"/>
                <c:pt idx="0">
                  <c:v>0.26189000000000001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3F-4C7F-91E2-FC23E735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2615199"/>
        <c:axId val="1722607039"/>
      </c:barChart>
      <c:lineChart>
        <c:grouping val="standard"/>
        <c:varyColors val="0"/>
        <c:ser>
          <c:idx val="6"/>
          <c:order val="6"/>
          <c:tx>
            <c:strRef>
              <c:f>'(graph)RE100전력수요'!$A$10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6611111111111107E-2"/>
                  <c:y val="-5.72914843977836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03F-4C7F-91E2-FC23E735C87C}"/>
                </c:ext>
              </c:extLst>
            </c:dLbl>
            <c:dLbl>
              <c:idx val="1"/>
              <c:layout>
                <c:manualLayout>
                  <c:x val="-5.6951443569553804E-2"/>
                  <c:y val="-5.26618547681539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03F-4C7F-91E2-FC23E735C87C}"/>
                </c:ext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'(graph)RE100전력수요'!$B$10:$C$10</c:f>
              <c:numCache>
                <c:formatCode>General</c:formatCode>
                <c:ptCount val="2"/>
                <c:pt idx="0">
                  <c:v>140.53101199999998</c:v>
                </c:pt>
                <c:pt idx="1">
                  <c:v>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3F-4C7F-91E2-FC23E735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293695"/>
        <c:axId val="1638294175"/>
      </c:lineChart>
      <c:catAx>
        <c:axId val="1722615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722607039"/>
        <c:crosses val="autoZero"/>
        <c:auto val="1"/>
        <c:lblAlgn val="ctr"/>
        <c:lblOffset val="100"/>
        <c:noMultiLvlLbl val="0"/>
      </c:catAx>
      <c:valAx>
        <c:axId val="1722607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100"/>
                  <a:t>전력 소비량 </a:t>
                </a:r>
                <a:r>
                  <a:rPr lang="en-US" altLang="ko-KR" sz="1100"/>
                  <a:t>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722615199"/>
        <c:crosses val="autoZero"/>
        <c:crossBetween val="between"/>
      </c:valAx>
      <c:valAx>
        <c:axId val="1638294175"/>
        <c:scaling>
          <c:orientation val="minMax"/>
          <c:max val="160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638293695"/>
        <c:crosses val="max"/>
        <c:crossBetween val="between"/>
      </c:valAx>
      <c:catAx>
        <c:axId val="163829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16382941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88757167839277"/>
          <c:y val="0.85376535962320166"/>
          <c:w val="0.68524238480621413"/>
          <c:h val="0.10878832571335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ea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1">
          <a:solidFill>
            <a:sysClr val="windowText" lastClr="000000"/>
          </a:solidFill>
          <a:latin typeface="+mn-ea"/>
          <a:ea typeface="+mn-ea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전력수요의 연평균 증가율 </a:t>
            </a:r>
            <a:r>
              <a:rPr lang="en-US" altLang="ko-KR"/>
              <a:t>(~2040)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'(graph) 경기도 미래 전력수요'!$K$28:$K$37</c:f>
              <c:strCache>
                <c:ptCount val="10"/>
                <c:pt idx="0">
                  <c:v>경기</c:v>
                </c:pt>
                <c:pt idx="1">
                  <c:v>전북</c:v>
                </c:pt>
                <c:pt idx="2">
                  <c:v>세종</c:v>
                </c:pt>
                <c:pt idx="3">
                  <c:v>충남</c:v>
                </c:pt>
                <c:pt idx="4">
                  <c:v>경북</c:v>
                </c:pt>
                <c:pt idx="5">
                  <c:v>인천</c:v>
                </c:pt>
                <c:pt idx="6">
                  <c:v>전남</c:v>
                </c:pt>
                <c:pt idx="7">
                  <c:v>대전</c:v>
                </c:pt>
                <c:pt idx="8">
                  <c:v>경남</c:v>
                </c:pt>
                <c:pt idx="9">
                  <c:v>서울</c:v>
                </c:pt>
              </c:strCache>
            </c:strRef>
          </c:cat>
          <c:val>
            <c:numRef>
              <c:f>'(graph) 경기도 미래 전력수요'!$L$28:$L$37</c:f>
              <c:numCache>
                <c:formatCode>0.00_);[Red]\(0.00\)</c:formatCode>
                <c:ptCount val="10"/>
                <c:pt idx="0">
                  <c:v>1.7550754807282631E-2</c:v>
                </c:pt>
                <c:pt idx="1">
                  <c:v>1.7186935340350651E-2</c:v>
                </c:pt>
                <c:pt idx="2">
                  <c:v>1.4992902811382214E-2</c:v>
                </c:pt>
                <c:pt idx="3">
                  <c:v>1.4421500965871248E-2</c:v>
                </c:pt>
                <c:pt idx="4">
                  <c:v>1.3449410994686328E-2</c:v>
                </c:pt>
                <c:pt idx="5">
                  <c:v>1.1834442157854008E-2</c:v>
                </c:pt>
                <c:pt idx="6">
                  <c:v>1.1402010180109778E-2</c:v>
                </c:pt>
                <c:pt idx="7">
                  <c:v>9.4587160720822627E-3</c:v>
                </c:pt>
                <c:pt idx="8">
                  <c:v>7.7490240818602896E-3</c:v>
                </c:pt>
                <c:pt idx="9">
                  <c:v>6.7797371698850029E-3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F-4C02-84F7-8966150F6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2016592"/>
        <c:axId val="1652030512"/>
      </c:barChart>
      <c:catAx>
        <c:axId val="16520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2030512"/>
        <c:crosses val="autoZero"/>
        <c:auto val="1"/>
        <c:lblAlgn val="ctr"/>
        <c:lblOffset val="100"/>
        <c:noMultiLvlLbl val="0"/>
      </c:catAx>
      <c:valAx>
        <c:axId val="16520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201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6BEB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7755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01-4AC9-9F9F-6CC465EC80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'(graph) 경기도 미래 전력수요'!$K$28:$K$37</c:f>
              <c:strCache>
                <c:ptCount val="10"/>
                <c:pt idx="0">
                  <c:v>경기</c:v>
                </c:pt>
                <c:pt idx="1">
                  <c:v>전북</c:v>
                </c:pt>
                <c:pt idx="2">
                  <c:v>세종</c:v>
                </c:pt>
                <c:pt idx="3">
                  <c:v>충남</c:v>
                </c:pt>
                <c:pt idx="4">
                  <c:v>경북</c:v>
                </c:pt>
                <c:pt idx="5">
                  <c:v>인천</c:v>
                </c:pt>
                <c:pt idx="6">
                  <c:v>전남</c:v>
                </c:pt>
                <c:pt idx="7">
                  <c:v>대전</c:v>
                </c:pt>
                <c:pt idx="8">
                  <c:v>경남</c:v>
                </c:pt>
                <c:pt idx="9">
                  <c:v>서울</c:v>
                </c:pt>
              </c:strCache>
            </c:strRef>
          </c:cat>
          <c:val>
            <c:numRef>
              <c:f>'(graph) 경기도 미래 전력수요'!$N$28:$N$37</c:f>
              <c:numCache>
                <c:formatCode>0.0_);[Red]\(0.0\)</c:formatCode>
                <c:ptCount val="10"/>
                <c:pt idx="0">
                  <c:v>1.7550754807282631</c:v>
                </c:pt>
                <c:pt idx="1">
                  <c:v>1.7186935340350651</c:v>
                </c:pt>
                <c:pt idx="2">
                  <c:v>1.4992902811382214</c:v>
                </c:pt>
                <c:pt idx="3">
                  <c:v>1.4421500965871248</c:v>
                </c:pt>
                <c:pt idx="4">
                  <c:v>1.3449410994686328</c:v>
                </c:pt>
                <c:pt idx="5">
                  <c:v>1.1834442157854008</c:v>
                </c:pt>
                <c:pt idx="6">
                  <c:v>1.1402010180109778</c:v>
                </c:pt>
                <c:pt idx="7">
                  <c:v>0.94587160720822627</c:v>
                </c:pt>
                <c:pt idx="8">
                  <c:v>0.77490240818602896</c:v>
                </c:pt>
                <c:pt idx="9">
                  <c:v>0.67797371698850029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AC9-9F9F-6CC465EC8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1"/>
        <c:overlap val="-27"/>
        <c:axId val="1652016592"/>
        <c:axId val="1652030512"/>
      </c:barChart>
      <c:catAx>
        <c:axId val="16520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2030512"/>
        <c:crosses val="autoZero"/>
        <c:auto val="1"/>
        <c:lblAlgn val="ctr"/>
        <c:lblOffset val="100"/>
        <c:noMultiLvlLbl val="0"/>
      </c:catAx>
      <c:valAx>
        <c:axId val="16520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연평균 증가율 </a:t>
                </a:r>
                <a:r>
                  <a:rPr lang="en-US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2016592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32-41FA-9027-F14483FBD4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32-41FA-9027-F14483FBD4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32-41FA-9027-F14483FBD4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32-41FA-9027-F14483FBD4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C32-41FA-9027-F14483FBD433}"/>
              </c:ext>
            </c:extLst>
          </c:dPt>
          <c:cat>
            <c:strRef>
              <c:f>에너지원별소비!$C$3:$H$3</c:f>
              <c:strCache>
                <c:ptCount val="6"/>
                <c:pt idx="0">
                  <c:v>석탄</c:v>
                </c:pt>
                <c:pt idx="1">
                  <c:v>석유</c:v>
                </c:pt>
                <c:pt idx="2">
                  <c:v>가스1</c:v>
                </c:pt>
                <c:pt idx="3">
                  <c:v>전력</c:v>
                </c:pt>
                <c:pt idx="4">
                  <c:v>열에너지</c:v>
                </c:pt>
                <c:pt idx="5">
                  <c:v>신재생 및 기타2</c:v>
                </c:pt>
              </c:strCache>
            </c:strRef>
          </c:cat>
          <c:val>
            <c:numRef>
              <c:f>'산업부문 에너지소비'!$C$4:$G$4</c:f>
              <c:numCache>
                <c:formatCode>_(* #,##0_);_(* \(#,##0\);_(* "-"_);_(@_)</c:formatCode>
                <c:ptCount val="5"/>
                <c:pt idx="0">
                  <c:v>29022.175999999999</c:v>
                </c:pt>
                <c:pt idx="1">
                  <c:v>73160.524000000005</c:v>
                </c:pt>
                <c:pt idx="2">
                  <c:v>11785.591</c:v>
                </c:pt>
                <c:pt idx="3">
                  <c:v>25129.789000000001</c:v>
                </c:pt>
                <c:pt idx="4">
                  <c:v>7255.6019999999999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32-41FA-9027-F14483FBD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에너지원별소비!$C$3:$H$3</c:f>
              <c:strCache>
                <c:ptCount val="6"/>
                <c:pt idx="0">
                  <c:v>석탄</c:v>
                </c:pt>
                <c:pt idx="1">
                  <c:v>석유</c:v>
                </c:pt>
                <c:pt idx="2">
                  <c:v>가스1</c:v>
                </c:pt>
                <c:pt idx="3">
                  <c:v>전력</c:v>
                </c:pt>
                <c:pt idx="4">
                  <c:v>열에너지</c:v>
                </c:pt>
                <c:pt idx="5">
                  <c:v>신재생 및 기타2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BD-448A-8661-7A87838BA0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BD-448A-8661-7A87838BA0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에너지원별소비!$C$3:$H$3</c:f>
              <c:strCache>
                <c:ptCount val="6"/>
                <c:pt idx="0">
                  <c:v>석탄</c:v>
                </c:pt>
                <c:pt idx="1">
                  <c:v>석유</c:v>
                </c:pt>
                <c:pt idx="2">
                  <c:v>가스1</c:v>
                </c:pt>
                <c:pt idx="3">
                  <c:v>전력</c:v>
                </c:pt>
                <c:pt idx="4">
                  <c:v>열에너지</c:v>
                </c:pt>
                <c:pt idx="5">
                  <c:v>신재생 및 기타2</c:v>
                </c:pt>
              </c:strCache>
            </c:strRef>
          </c:cat>
          <c:val>
            <c:numRef>
              <c:f>에너지원별소비!$C$4:$H$4</c:f>
              <c:numCache>
                <c:formatCode>_(* #,##0_);_(* \(#,##0\);_(* "-"_);_(@_)</c:formatCode>
                <c:ptCount val="6"/>
                <c:pt idx="0">
                  <c:v>29222.350999999999</c:v>
                </c:pt>
                <c:pt idx="1">
                  <c:v>117279.35799999999</c:v>
                </c:pt>
                <c:pt idx="2">
                  <c:v>27838.147000000001</c:v>
                </c:pt>
                <c:pt idx="3">
                  <c:v>47122.216</c:v>
                </c:pt>
                <c:pt idx="4">
                  <c:v>3068.4810000000002</c:v>
                </c:pt>
                <c:pt idx="5">
                  <c:v>10136.046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BD-448A-8661-7A87838BA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에너지원별소비!$C$3:$H$3</c:f>
              <c:strCache>
                <c:ptCount val="6"/>
                <c:pt idx="0">
                  <c:v>석탄</c:v>
                </c:pt>
                <c:pt idx="1">
                  <c:v>석유</c:v>
                </c:pt>
                <c:pt idx="2">
                  <c:v>가스1</c:v>
                </c:pt>
                <c:pt idx="3">
                  <c:v>전력</c:v>
                </c:pt>
                <c:pt idx="4">
                  <c:v>열에너지</c:v>
                </c:pt>
                <c:pt idx="5">
                  <c:v>신재생 및 기타2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BD-448A-8661-7A87838BA0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BD-448A-8661-7A87838BA0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E2-47C7-ACF7-51462225BD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E2-47C7-ACF7-51462225BD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E2-47C7-ACF7-51462225BD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E2-47C7-ACF7-51462225BDB0}"/>
              </c:ext>
            </c:extLst>
          </c:dPt>
          <c:cat>
            <c:strRef>
              <c:f>에너지원별소비!$C$3:$H$3</c:f>
              <c:strCache>
                <c:ptCount val="6"/>
                <c:pt idx="0">
                  <c:v>석탄</c:v>
                </c:pt>
                <c:pt idx="1">
                  <c:v>석유</c:v>
                </c:pt>
                <c:pt idx="2">
                  <c:v>가스1</c:v>
                </c:pt>
                <c:pt idx="3">
                  <c:v>전력</c:v>
                </c:pt>
                <c:pt idx="4">
                  <c:v>열에너지</c:v>
                </c:pt>
                <c:pt idx="5">
                  <c:v>신재생 및 기타2</c:v>
                </c:pt>
              </c:strCache>
            </c:strRef>
          </c:cat>
          <c:val>
            <c:numRef>
              <c:f>에너지원별소비!$C$13:$H$13</c:f>
              <c:numCache>
                <c:formatCode>_(* #,##0_);_(* \(#,##0\);_(* "-"_);_(@_)</c:formatCode>
                <c:ptCount val="6"/>
                <c:pt idx="0">
                  <c:v>235.05799999999999</c:v>
                </c:pt>
                <c:pt idx="1">
                  <c:v>11440.7</c:v>
                </c:pt>
                <c:pt idx="2">
                  <c:v>5481.9409999999998</c:v>
                </c:pt>
                <c:pt idx="3">
                  <c:v>12085.666999999999</c:v>
                </c:pt>
                <c:pt idx="4">
                  <c:v>1771.864</c:v>
                </c:pt>
                <c:pt idx="5">
                  <c:v>1129.7249999999999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BD-448A-8661-7A87838BA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aseline="0"/>
              <a:t>전력수요 대비 재생에너지 비중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'(graph)재생에너지비중'!$A$17</c:f>
              <c:strCache>
                <c:ptCount val="1"/>
                <c:pt idx="0">
                  <c:v>전체 전력소비량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'(graph)재생에너지비중'!$B$16:$D$16</c:f>
              <c:strCache>
                <c:ptCount val="3"/>
                <c:pt idx="0">
                  <c:v>경기도</c:v>
                </c:pt>
                <c:pt idx="1">
                  <c:v>경기도 외</c:v>
                </c:pt>
                <c:pt idx="2">
                  <c:v>전국</c:v>
                </c:pt>
              </c:strCache>
            </c:strRef>
          </c:cat>
          <c:val>
            <c:numRef>
              <c:f>'(graph)재생에너지비중'!$B$17:$D$17</c:f>
              <c:numCache>
                <c:formatCode>0.0_ </c:formatCode>
                <c:ptCount val="3"/>
                <c:pt idx="0">
                  <c:v>136.807064</c:v>
                </c:pt>
                <c:pt idx="1">
                  <c:v>360.72013099999998</c:v>
                </c:pt>
                <c:pt idx="2">
                  <c:v>497.52719499999995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F-4738-9F39-D1B3BA36E61A}"/>
            </c:ext>
          </c:extLst>
        </c:ser>
        <c:ser>
          <c:idx val="1"/>
          <c:order val="1"/>
          <c:tx>
            <c:strRef>
              <c:f>'(graph)재생에너지비중'!$A$18</c:f>
              <c:strCache>
                <c:ptCount val="1"/>
                <c:pt idx="0">
                  <c:v>재생에너지 발전량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'(graph)재생에너지비중'!$B$16:$D$16</c:f>
              <c:strCache>
                <c:ptCount val="3"/>
                <c:pt idx="0">
                  <c:v>경기도</c:v>
                </c:pt>
                <c:pt idx="1">
                  <c:v>경기도 외</c:v>
                </c:pt>
                <c:pt idx="2">
                  <c:v>전국</c:v>
                </c:pt>
              </c:strCache>
            </c:strRef>
          </c:cat>
          <c:val>
            <c:numRef>
              <c:f>'(graph)재생에너지비중'!$B$18:$D$18</c:f>
              <c:numCache>
                <c:formatCode>0.0_ </c:formatCode>
                <c:ptCount val="3"/>
                <c:pt idx="0">
                  <c:v>3.723948</c:v>
                </c:pt>
                <c:pt idx="1">
                  <c:v>46.681598999999999</c:v>
                </c:pt>
                <c:pt idx="2">
                  <c:v>50.405546999999999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F-4738-9F39-D1B3BA36E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1961472"/>
        <c:axId val="511961952"/>
      </c:barChart>
      <c:catAx>
        <c:axId val="51196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961952"/>
        <c:crosses val="autoZero"/>
        <c:auto val="1"/>
        <c:lblAlgn val="ctr"/>
        <c:lblOffset val="100"/>
        <c:noMultiLvlLbl val="0"/>
      </c:catAx>
      <c:valAx>
        <c:axId val="5119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96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F7755F"/>
            </a:solidFill>
          </c:spPr>
          <c:dPt>
            <c:idx val="0"/>
            <c:bubble3D val="0"/>
            <c:spPr>
              <a:solidFill>
                <a:srgbClr val="66BEB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06-459F-B7BF-2BEC1CEEB674}"/>
              </c:ext>
            </c:extLst>
          </c:dPt>
          <c:dPt>
            <c:idx val="1"/>
            <c:bubble3D val="0"/>
            <c:explosion val="14"/>
            <c:spPr>
              <a:solidFill>
                <a:srgbClr val="F7755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606-459F-B7BF-2BEC1CEEB6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'(graph)재생에너지비중'!$A$17:$A$18</c:f>
              <c:strCache>
                <c:ptCount val="2"/>
                <c:pt idx="0">
                  <c:v>전체 전력소비량</c:v>
                </c:pt>
                <c:pt idx="1">
                  <c:v>재생에너지 발전량</c:v>
                </c:pt>
              </c:strCache>
            </c:strRef>
          </c:cat>
          <c:val>
            <c:numRef>
              <c:f>'(graph)재생에너지비중'!$B$17:$B$18</c:f>
              <c:numCache>
                <c:formatCode>0.0_ </c:formatCode>
                <c:ptCount val="2"/>
                <c:pt idx="0">
                  <c:v>136.807064</c:v>
                </c:pt>
                <c:pt idx="1">
                  <c:v>3.723948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6-459F-B7BF-2BEC1CEEB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50"/>
        <c:holeSize val="5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66BEBE"/>
            </a:solidFill>
          </c:spPr>
          <c:dPt>
            <c:idx val="0"/>
            <c:bubble3D val="0"/>
            <c:spPr>
              <a:solidFill>
                <a:srgbClr val="66BEB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06-459F-B7BF-2BEC1CEEB674}"/>
              </c:ext>
            </c:extLst>
          </c:dPt>
          <c:dPt>
            <c:idx val="1"/>
            <c:bubble3D val="0"/>
            <c:spPr>
              <a:solidFill>
                <a:srgbClr val="F7755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A4-4DD7-8F22-25540E921666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'(graph)재생에너지비중'!$A$17:$A$18</c:f>
              <c:strCache>
                <c:ptCount val="2"/>
                <c:pt idx="0">
                  <c:v>전체 전력소비량</c:v>
                </c:pt>
                <c:pt idx="1">
                  <c:v>재생에너지 발전량</c:v>
                </c:pt>
              </c:strCache>
            </c:strRef>
          </c:cat>
          <c:val>
            <c:numRef>
              <c:f>'(graph)재생에너지비중'!$C$17:$C$18</c:f>
              <c:numCache>
                <c:formatCode>0.0_ </c:formatCode>
                <c:ptCount val="2"/>
                <c:pt idx="0">
                  <c:v>360.72013099999998</c:v>
                </c:pt>
                <c:pt idx="1">
                  <c:v>46.681598999999999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6-459F-B7BF-2BEC1CEEB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6BEB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06-459F-B7BF-2BEC1CEEB674}"/>
              </c:ext>
            </c:extLst>
          </c:dPt>
          <c:dPt>
            <c:idx val="1"/>
            <c:bubble3D val="0"/>
            <c:spPr>
              <a:solidFill>
                <a:srgbClr val="F7755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A4-4DD7-8F22-25540E9216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'(graph)재생에너지비중'!$A$17:$A$18</c:f>
              <c:strCache>
                <c:ptCount val="2"/>
                <c:pt idx="0">
                  <c:v>전체 전력소비량</c:v>
                </c:pt>
                <c:pt idx="1">
                  <c:v>재생에너지 발전량</c:v>
                </c:pt>
              </c:strCache>
            </c:strRef>
          </c:cat>
          <c:val>
            <c:numRef>
              <c:f>'(graph)재생에너지비중'!$D$17:$D$18</c:f>
              <c:numCache>
                <c:formatCode>0.0_ </c:formatCode>
                <c:ptCount val="2"/>
                <c:pt idx="0">
                  <c:v>497.52719499999995</c:v>
                </c:pt>
                <c:pt idx="1">
                  <c:v>50.405546999999999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6-459F-B7BF-2BEC1CEEB6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RE100</a:t>
            </a:r>
            <a:r>
              <a:rPr lang="ko-KR" altLang="en-US" baseline="0"/>
              <a:t> 기업의 전력소비 </a:t>
            </a:r>
            <a:r>
              <a:rPr lang="en-US" altLang="ko-KR" baseline="0"/>
              <a:t>(2022)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492261743144181E-2"/>
          <c:y val="0.17226851851851849"/>
          <c:w val="0.9209754728934747"/>
          <c:h val="0.627485053951589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'(graph)RE100전력수요'!$A$4</c:f>
              <c:strCache>
                <c:ptCount val="1"/>
                <c:pt idx="0">
                  <c:v>제조업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'(graph)RE100전력수요'!$B$3:$C$3</c:f>
              <c:strCache>
                <c:ptCount val="2"/>
                <c:pt idx="0">
                  <c:v>도내 전력소비량</c:v>
                </c:pt>
                <c:pt idx="1">
                  <c:v>RE100 기업 전력소비량</c:v>
                </c:pt>
              </c:strCache>
            </c:strRef>
          </c:cat>
          <c:val>
            <c:numRef>
              <c:f>'(graph)RE100전력수요'!$B$4:$C$4</c:f>
              <c:numCache>
                <c:formatCode>General</c:formatCode>
                <c:ptCount val="2"/>
                <c:pt idx="0">
                  <c:v>69.643237999999997</c:v>
                </c:pt>
                <c:pt idx="1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3-4B82-AD42-00CB59D3FA7E}"/>
            </c:ext>
          </c:extLst>
        </c:ser>
        <c:ser>
          <c:idx val="1"/>
          <c:order val="1"/>
          <c:tx>
            <c:strRef>
              <c:f>'(graph)RE100전력수요'!$A$5</c:f>
              <c:strCache>
                <c:ptCount val="1"/>
                <c:pt idx="0">
                  <c:v>서비스업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'(graph)RE100전력수요'!$B$3:$C$3</c:f>
              <c:strCache>
                <c:ptCount val="2"/>
                <c:pt idx="0">
                  <c:v>도내 전력소비량</c:v>
                </c:pt>
                <c:pt idx="1">
                  <c:v>RE100 기업 전력소비량</c:v>
                </c:pt>
              </c:strCache>
            </c:strRef>
          </c:cat>
          <c:val>
            <c:numRef>
              <c:f>'(graph)RE100전력수요'!$B$5:$C$5</c:f>
              <c:numCache>
                <c:formatCode>General</c:formatCode>
                <c:ptCount val="2"/>
                <c:pt idx="0">
                  <c:v>40.545794000000001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C3-4B82-AD42-00CB59D3FA7E}"/>
            </c:ext>
          </c:extLst>
        </c:ser>
        <c:ser>
          <c:idx val="2"/>
          <c:order val="2"/>
          <c:tx>
            <c:strRef>
              <c:f>'(graph)RE100전력수요'!$A$6</c:f>
              <c:strCache>
                <c:ptCount val="1"/>
                <c:pt idx="0">
                  <c:v>가정용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'(graph)RE100전력수요'!$B$3:$C$3</c:f>
              <c:strCache>
                <c:ptCount val="2"/>
                <c:pt idx="0">
                  <c:v>도내 전력소비량</c:v>
                </c:pt>
                <c:pt idx="1">
                  <c:v>RE100 기업 전력소비량</c:v>
                </c:pt>
              </c:strCache>
            </c:strRef>
          </c:cat>
          <c:val>
            <c:numRef>
              <c:f>'(graph)RE100전력수요'!$B$6:$C$6</c:f>
              <c:numCache>
                <c:formatCode>General</c:formatCode>
                <c:ptCount val="2"/>
                <c:pt idx="0">
                  <c:v>21.128150000000002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C3-4B82-AD42-00CB59D3FA7E}"/>
            </c:ext>
          </c:extLst>
        </c:ser>
        <c:ser>
          <c:idx val="3"/>
          <c:order val="3"/>
          <c:tx>
            <c:strRef>
              <c:f>'(graph)RE100전력수요'!$A$7</c:f>
              <c:strCache>
                <c:ptCount val="1"/>
                <c:pt idx="0">
                  <c:v>공공용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'(graph)RE100전력수요'!$B$3:$C$3</c:f>
              <c:strCache>
                <c:ptCount val="2"/>
                <c:pt idx="0">
                  <c:v>도내 전력소비량</c:v>
                </c:pt>
                <c:pt idx="1">
                  <c:v>RE100 기업 전력소비량</c:v>
                </c:pt>
              </c:strCache>
            </c:strRef>
          </c:cat>
          <c:val>
            <c:numRef>
              <c:f>'(graph)RE100전력수요'!$B$7:$C$7</c:f>
              <c:numCache>
                <c:formatCode>General</c:formatCode>
                <c:ptCount val="2"/>
                <c:pt idx="0">
                  <c:v>6.1486780000000003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C3-4B82-AD42-00CB59D3FA7E}"/>
            </c:ext>
          </c:extLst>
        </c:ser>
        <c:ser>
          <c:idx val="4"/>
          <c:order val="4"/>
          <c:tx>
            <c:strRef>
              <c:f>'(graph)RE100전력수요'!$A$8</c:f>
              <c:strCache>
                <c:ptCount val="1"/>
                <c:pt idx="0">
                  <c:v>농림어업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'(graph)RE100전력수요'!$B$3:$C$3</c:f>
              <c:strCache>
                <c:ptCount val="2"/>
                <c:pt idx="0">
                  <c:v>도내 전력소비량</c:v>
                </c:pt>
                <c:pt idx="1">
                  <c:v>RE100 기업 전력소비량</c:v>
                </c:pt>
              </c:strCache>
            </c:strRef>
          </c:cat>
          <c:val>
            <c:numRef>
              <c:f>'(graph)RE100전력수요'!$B$8:$C$8</c:f>
              <c:numCache>
                <c:formatCode>General</c:formatCode>
                <c:ptCount val="2"/>
                <c:pt idx="0">
                  <c:v>2.8032620000000001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C3-4B82-AD42-00CB59D3FA7E}"/>
            </c:ext>
          </c:extLst>
        </c:ser>
        <c:ser>
          <c:idx val="5"/>
          <c:order val="5"/>
          <c:tx>
            <c:strRef>
              <c:f>'(graph)RE100전력수요'!$A$9</c:f>
              <c:strCache>
                <c:ptCount val="1"/>
                <c:pt idx="0">
                  <c:v>광업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'(graph)RE100전력수요'!$B$3:$C$3</c:f>
              <c:strCache>
                <c:ptCount val="2"/>
                <c:pt idx="0">
                  <c:v>도내 전력소비량</c:v>
                </c:pt>
                <c:pt idx="1">
                  <c:v>RE100 기업 전력소비량</c:v>
                </c:pt>
              </c:strCache>
            </c:strRef>
          </c:cat>
          <c:val>
            <c:numRef>
              <c:f>'(graph)RE100전력수요'!$B$9:$C$9</c:f>
              <c:numCache>
                <c:formatCode>General</c:formatCode>
                <c:ptCount val="2"/>
                <c:pt idx="0">
                  <c:v>0.26189000000000001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C3-4B82-AD42-00CB59D3F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3094848"/>
        <c:axId val="203099168"/>
      </c:barChart>
      <c:catAx>
        <c:axId val="2030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99168"/>
        <c:crosses val="autoZero"/>
        <c:auto val="1"/>
        <c:lblAlgn val="ctr"/>
        <c:lblOffset val="100"/>
        <c:noMultiLvlLbl val="0"/>
      </c:catAx>
      <c:valAx>
        <c:axId val="2030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23784957914738"/>
          <c:y val="0.1804611402741324"/>
          <c:w val="0.11927939180016291"/>
          <c:h val="0.4687532808398950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22</xdr:row>
      <xdr:rowOff>12700</xdr:rowOff>
    </xdr:from>
    <xdr:to>
      <xdr:col>5</xdr:col>
      <xdr:colOff>237127</xdr:colOff>
      <xdr:row>33</xdr:row>
      <xdr:rowOff>122241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E90728C8-7396-4648-82E4-70C8104A9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10</xdr:col>
      <xdr:colOff>192677</xdr:colOff>
      <xdr:row>33</xdr:row>
      <xdr:rowOff>109541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D13E0D28-F28F-4EE9-A303-DC47FFBAA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0.36591</cdr:x>
      <cdr:y>0.3596</cdr:y>
    </cdr:from>
    <cdr:to>
      <cdr:x>0.63509</cdr:x>
      <cdr:y>0.63738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D4E0DBB-728E-EDED-B74D-4ED4C523C61B}"/>
            </a:ext>
          </a:extLst>
        </cdr:cNvPr>
        <cdr:cNvSpPr txBox="1"/>
      </cdr:nvSpPr>
      <cdr:spPr>
        <a:xfrm xmlns:a="http://schemas.openxmlformats.org/drawingml/2006/main">
          <a:off x="1209261" y="986459"/>
          <a:ext cx="889552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 spc="-100" baseline="0">
              <a:solidFill>
                <a:sysClr val="windowText" lastClr="000000"/>
              </a:solidFill>
            </a:rPr>
            <a:t>경기도 외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0.36591</cdr:x>
      <cdr:y>0.3596</cdr:y>
    </cdr:from>
    <cdr:to>
      <cdr:x>0.63509</cdr:x>
      <cdr:y>0.63738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D4E0DBB-728E-EDED-B74D-4ED4C523C61B}"/>
            </a:ext>
          </a:extLst>
        </cdr:cNvPr>
        <cdr:cNvSpPr txBox="1"/>
      </cdr:nvSpPr>
      <cdr:spPr>
        <a:xfrm xmlns:a="http://schemas.openxmlformats.org/drawingml/2006/main">
          <a:off x="1209261" y="986459"/>
          <a:ext cx="889552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>
              <a:solidFill>
                <a:sysClr val="windowText" lastClr="000000"/>
              </a:solidFill>
            </a:rPr>
            <a:t>전국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</xdr:row>
      <xdr:rowOff>152400</xdr:rowOff>
    </xdr:from>
    <xdr:to>
      <xdr:col>11</xdr:col>
      <xdr:colOff>504825</xdr:colOff>
      <xdr:row>14</xdr:row>
      <xdr:rowOff>171450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51EA622-8A4C-B71B-22C5-908D85516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347663</xdr:colOff>
      <xdr:row>18</xdr:row>
      <xdr:rowOff>128587</xdr:rowOff>
    </xdr:from>
    <xdr:to>
      <xdr:col>6</xdr:col>
      <xdr:colOff>231914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926CC3-C0A6-E92B-B61C-2773B3889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654324</xdr:colOff>
      <xdr:row>18</xdr:row>
      <xdr:rowOff>66261</xdr:rowOff>
    </xdr:from>
    <xdr:to>
      <xdr:col>9</xdr:col>
      <xdr:colOff>668023</xdr:colOff>
      <xdr:row>34</xdr:row>
      <xdr:rowOff>144740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FDDE88-E7B5-4B90-B279-8B77D4696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0.453</cdr:x>
      <cdr:y>0.14063</cdr:y>
    </cdr:from>
    <cdr:to>
      <cdr:x>0.48425</cdr:x>
      <cdr:y>0.79952</cdr:y>
    </cdr:to>
    <cdr:grpSp>
      <cdr:nvGrpSpPr>
        <cdr:cNvPr id="7" name="Group 6">
          <a:extLst xmlns:a="http://schemas.openxmlformats.org/drawingml/2006/main">
            <a:ext uri="{FF2B5EF4-FFF2-40B4-BE49-F238E27FC236}">
              <a16:creationId xmlns:a16="http://schemas.microsoft.com/office/drawing/2014/main" id="{8EE48592-A1F0-36D0-0C28-C15F622A4455}"/>
            </a:ext>
          </a:extLst>
        </cdr:cNvPr>
        <cdr:cNvGrpSpPr/>
      </cdr:nvGrpSpPr>
      <cdr:grpSpPr>
        <a:xfrm xmlns:a="http://schemas.openxmlformats.org/drawingml/2006/main">
          <a:off x="1851092" y="496751"/>
          <a:ext cx="127696" cy="2327414"/>
          <a:chOff x="2073155" y="387596"/>
          <a:chExt cx="143017" cy="1674796"/>
        </a:xfrm>
      </cdr:grpSpPr>
      <cdr:cxnSp macro="">
        <cdr:nvCxnSpPr>
          <cdr:cNvPr id="3" name="Straight Connector 2">
            <a:extLst xmlns:a="http://schemas.openxmlformats.org/drawingml/2006/main">
              <a:ext uri="{FF2B5EF4-FFF2-40B4-BE49-F238E27FC236}">
                <a16:creationId xmlns:a16="http://schemas.microsoft.com/office/drawing/2014/main" id="{C19AD44B-C913-381E-7CAD-9A853A153AD9}"/>
              </a:ext>
            </a:extLst>
          </cdr:cNvPr>
          <cdr:cNvCxnSpPr/>
        </cdr:nvCxnSpPr>
        <cdr:spPr>
          <a:xfrm xmlns:a="http://schemas.openxmlformats.org/drawingml/2006/main">
            <a:off x="2150008" y="387596"/>
            <a:ext cx="0" cy="1674796"/>
          </a:xfrm>
          <a:prstGeom xmlns:a="http://schemas.openxmlformats.org/drawingml/2006/main" prst="line">
            <a:avLst/>
          </a:prstGeom>
          <a:ln xmlns:a="http://schemas.openxmlformats.org/drawingml/2006/main" w="15875">
            <a:solidFill>
              <a:schemeClr val="bg1">
                <a:lumMod val="50000"/>
              </a:schemeClr>
            </a:solidFill>
            <a:prstDash val="sysDot"/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6" name="Straight Connector 5">
            <a:extLst xmlns:a="http://schemas.openxmlformats.org/drawingml/2006/main">
              <a:ext uri="{FF2B5EF4-FFF2-40B4-BE49-F238E27FC236}">
                <a16:creationId xmlns:a16="http://schemas.microsoft.com/office/drawing/2014/main" id="{E47A91A4-A20E-A529-608D-35C37345E6EE}"/>
              </a:ext>
            </a:extLst>
          </cdr:cNvPr>
          <cdr:cNvCxnSpPr/>
        </cdr:nvCxnSpPr>
        <cdr:spPr>
          <a:xfrm xmlns:a="http://schemas.openxmlformats.org/drawingml/2006/main">
            <a:off x="2073155" y="392380"/>
            <a:ext cx="143017" cy="0"/>
          </a:xfrm>
          <a:prstGeom xmlns:a="http://schemas.openxmlformats.org/drawingml/2006/main" prst="line">
            <a:avLst/>
          </a:prstGeom>
          <a:ln xmlns:a="http://schemas.openxmlformats.org/drawingml/2006/main" w="12700">
            <a:solidFill>
              <a:schemeClr val="tx1">
                <a:lumMod val="50000"/>
                <a:lumOff val="50000"/>
              </a:schemeClr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0.48586</cdr:x>
      <cdr:y>0.44807</cdr:y>
    </cdr:from>
    <cdr:to>
      <cdr:x>0.51711</cdr:x>
      <cdr:y>0.79807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78C7DEA8-E018-3183-DB6F-51C234B7A2A5}"/>
            </a:ext>
          </a:extLst>
        </cdr:cNvPr>
        <cdr:cNvGrpSpPr/>
      </cdr:nvGrpSpPr>
      <cdr:grpSpPr>
        <a:xfrm xmlns:a="http://schemas.openxmlformats.org/drawingml/2006/main">
          <a:off x="1985367" y="1582729"/>
          <a:ext cx="127697" cy="1236314"/>
          <a:chOff x="2073155" y="387596"/>
          <a:chExt cx="143017" cy="1674796"/>
        </a:xfrm>
      </cdr:grpSpPr>
      <cdr:cxnSp macro="">
        <cdr:nvCxnSpPr>
          <cdr:cNvPr id="9" name="Straight Connector 8">
            <a:extLst xmlns:a="http://schemas.openxmlformats.org/drawingml/2006/main">
              <a:ext uri="{FF2B5EF4-FFF2-40B4-BE49-F238E27FC236}">
                <a16:creationId xmlns:a16="http://schemas.microsoft.com/office/drawing/2014/main" id="{D8344919-E91C-C9D0-8F16-CD2F2535F1B5}"/>
              </a:ext>
            </a:extLst>
          </cdr:cNvPr>
          <cdr:cNvCxnSpPr/>
        </cdr:nvCxnSpPr>
        <cdr:spPr>
          <a:xfrm xmlns:a="http://schemas.openxmlformats.org/drawingml/2006/main">
            <a:off x="2150008" y="387596"/>
            <a:ext cx="0" cy="1674796"/>
          </a:xfrm>
          <a:prstGeom xmlns:a="http://schemas.openxmlformats.org/drawingml/2006/main" prst="line">
            <a:avLst/>
          </a:prstGeom>
          <a:ln xmlns:a="http://schemas.openxmlformats.org/drawingml/2006/main" w="15875">
            <a:solidFill>
              <a:srgbClr val="FFC000"/>
            </a:solidFill>
            <a:prstDash val="sysDot"/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0" name="Straight Connector 9">
            <a:extLst xmlns:a="http://schemas.openxmlformats.org/drawingml/2006/main">
              <a:ext uri="{FF2B5EF4-FFF2-40B4-BE49-F238E27FC236}">
                <a16:creationId xmlns:a16="http://schemas.microsoft.com/office/drawing/2014/main" id="{A6D1FF5D-9849-4863-5B02-620C7C024E3F}"/>
              </a:ext>
            </a:extLst>
          </cdr:cNvPr>
          <cdr:cNvCxnSpPr/>
        </cdr:nvCxnSpPr>
        <cdr:spPr>
          <a:xfrm xmlns:a="http://schemas.openxmlformats.org/drawingml/2006/main">
            <a:off x="2073155" y="392380"/>
            <a:ext cx="143017" cy="0"/>
          </a:xfrm>
          <a:prstGeom xmlns:a="http://schemas.openxmlformats.org/drawingml/2006/main" prst="line">
            <a:avLst/>
          </a:prstGeom>
          <a:ln xmlns:a="http://schemas.openxmlformats.org/drawingml/2006/main" w="12700">
            <a:solidFill>
              <a:srgbClr val="FFC00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0.65346</cdr:x>
      <cdr:y>0.63541</cdr:y>
    </cdr:from>
    <cdr:to>
      <cdr:x>0.68471</cdr:x>
      <cdr:y>0.79807</cdr:y>
    </cdr:to>
    <cdr:grpSp>
      <cdr:nvGrpSpPr>
        <cdr:cNvPr id="11" name="Group 10">
          <a:extLst xmlns:a="http://schemas.openxmlformats.org/drawingml/2006/main">
            <a:ext uri="{FF2B5EF4-FFF2-40B4-BE49-F238E27FC236}">
              <a16:creationId xmlns:a16="http://schemas.microsoft.com/office/drawing/2014/main" id="{A4CA0E20-B6C0-CB7B-3A75-C05B32088855}"/>
            </a:ext>
          </a:extLst>
        </cdr:cNvPr>
        <cdr:cNvGrpSpPr/>
      </cdr:nvGrpSpPr>
      <cdr:grpSpPr>
        <a:xfrm xmlns:a="http://schemas.openxmlformats.org/drawingml/2006/main">
          <a:off x="2670230" y="2244475"/>
          <a:ext cx="127697" cy="574568"/>
          <a:chOff x="2073155" y="387596"/>
          <a:chExt cx="143017" cy="1674796"/>
        </a:xfrm>
      </cdr:grpSpPr>
      <cdr:cxnSp macro="">
        <cdr:nvCxnSpPr>
          <cdr:cNvPr id="12" name="Straight Connector 11">
            <a:extLst xmlns:a="http://schemas.openxmlformats.org/drawingml/2006/main">
              <a:ext uri="{FF2B5EF4-FFF2-40B4-BE49-F238E27FC236}">
                <a16:creationId xmlns:a16="http://schemas.microsoft.com/office/drawing/2014/main" id="{CD2F9D3A-D032-85DC-4E3E-12469736FCAF}"/>
              </a:ext>
            </a:extLst>
          </cdr:cNvPr>
          <cdr:cNvCxnSpPr/>
        </cdr:nvCxnSpPr>
        <cdr:spPr>
          <a:xfrm xmlns:a="http://schemas.openxmlformats.org/drawingml/2006/main">
            <a:off x="2150008" y="387596"/>
            <a:ext cx="0" cy="1674796"/>
          </a:xfrm>
          <a:prstGeom xmlns:a="http://schemas.openxmlformats.org/drawingml/2006/main" prst="line">
            <a:avLst/>
          </a:prstGeom>
          <a:ln xmlns:a="http://schemas.openxmlformats.org/drawingml/2006/main" w="15875">
            <a:solidFill>
              <a:schemeClr val="bg1">
                <a:lumMod val="50000"/>
              </a:schemeClr>
            </a:solidFill>
            <a:prstDash val="sysDot"/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3" name="Straight Connector 12">
            <a:extLst xmlns:a="http://schemas.openxmlformats.org/drawingml/2006/main">
              <a:ext uri="{FF2B5EF4-FFF2-40B4-BE49-F238E27FC236}">
                <a16:creationId xmlns:a16="http://schemas.microsoft.com/office/drawing/2014/main" id="{B3EF17C7-6451-66EF-D3C0-01B0CB561A34}"/>
              </a:ext>
            </a:extLst>
          </cdr:cNvPr>
          <cdr:cNvCxnSpPr/>
        </cdr:nvCxnSpPr>
        <cdr:spPr>
          <a:xfrm xmlns:a="http://schemas.openxmlformats.org/drawingml/2006/main">
            <a:off x="2073155" y="392380"/>
            <a:ext cx="143017" cy="0"/>
          </a:xfrm>
          <a:prstGeom xmlns:a="http://schemas.openxmlformats.org/drawingml/2006/main" prst="line">
            <a:avLst/>
          </a:prstGeom>
          <a:ln xmlns:a="http://schemas.openxmlformats.org/drawingml/2006/main" w="12700">
            <a:solidFill>
              <a:schemeClr val="tx1">
                <a:lumMod val="50000"/>
                <a:lumOff val="50000"/>
              </a:schemeClr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0.46955</cdr:x>
      <cdr:y>0.14614</cdr:y>
    </cdr:from>
    <cdr:to>
      <cdr:x>0.66344</cdr:x>
      <cdr:y>0.63359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D223FAC5-C04D-8EC1-9999-43C95A3202B4}"/>
            </a:ext>
          </a:extLst>
        </cdr:cNvPr>
        <cdr:cNvCxnSpPr/>
      </cdr:nvCxnSpPr>
      <cdr:spPr>
        <a:xfrm xmlns:a="http://schemas.openxmlformats.org/drawingml/2006/main">
          <a:off x="2148891" y="402808"/>
          <a:ext cx="887329" cy="1343526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>
              <a:lumMod val="50000"/>
              <a:lumOff val="50000"/>
            </a:schemeClr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0.50131</cdr:x>
      <cdr:y>0.44989</cdr:y>
    </cdr:from>
    <cdr:to>
      <cdr:x>0.66124</cdr:x>
      <cdr:y>0.63359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FF186954-342D-CDBE-A325-09ADB0FA4F3B}"/>
            </a:ext>
          </a:extLst>
        </cdr:cNvPr>
        <cdr:cNvCxnSpPr/>
      </cdr:nvCxnSpPr>
      <cdr:spPr>
        <a:xfrm xmlns:a="http://schemas.openxmlformats.org/drawingml/2006/main">
          <a:off x="2294273" y="1240005"/>
          <a:ext cx="731920" cy="50632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FFC000"/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0.43559</cdr:x>
      <cdr:y>0.03701</cdr:y>
    </cdr:from>
    <cdr:to>
      <cdr:x>0.7916</cdr:x>
      <cdr:y>0.15706</cdr:y>
    </cdr:to>
    <cdr:sp macro="" textlink="">
      <cdr:nvSpPr>
        <cdr:cNvPr id="19" name="TextBox 18">
          <a:extLst xmlns:a="http://schemas.openxmlformats.org/drawingml/2006/main">
            <a:ext uri="{FF2B5EF4-FFF2-40B4-BE49-F238E27FC236}">
              <a16:creationId xmlns:a16="http://schemas.microsoft.com/office/drawing/2014/main" id="{A85D880A-9CFF-51CB-7949-3DFAEC05A868}"/>
            </a:ext>
          </a:extLst>
        </cdr:cNvPr>
        <cdr:cNvSpPr txBox="1"/>
      </cdr:nvSpPr>
      <cdr:spPr>
        <a:xfrm xmlns:a="http://schemas.openxmlformats.org/drawingml/2006/main">
          <a:off x="1993482" y="102019"/>
          <a:ext cx="1629276" cy="3308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 eaLnBrk="1" latinLnBrk="1" hangingPunct="1"/>
          <a:r>
            <a:rPr lang="ko-KR" altLang="ko-KR" sz="1100" b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전체 전력소비의 </a:t>
          </a:r>
          <a:r>
            <a:rPr lang="en-US" altLang="ko-KR" sz="1100" b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19%</a:t>
          </a:r>
          <a:endParaRPr lang="ko-KR" altLang="ko-KR">
            <a:solidFill>
              <a:schemeClr val="tx1">
                <a:lumMod val="65000"/>
                <a:lumOff val="35000"/>
              </a:schemeClr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0.48379</cdr:x>
      <cdr:y>0.35713</cdr:y>
    </cdr:from>
    <cdr:to>
      <cdr:x>0.78283</cdr:x>
      <cdr:y>0.44443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8431F0D9-3E2D-84BC-BCD5-4FFA61DBEBFF}"/>
            </a:ext>
          </a:extLst>
        </cdr:cNvPr>
        <cdr:cNvSpPr txBox="1"/>
      </cdr:nvSpPr>
      <cdr:spPr>
        <a:xfrm xmlns:a="http://schemas.openxmlformats.org/drawingml/2006/main">
          <a:off x="2214060" y="984335"/>
          <a:ext cx="1368593" cy="24063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89000"/>
          </a:schemeClr>
        </a:solidFill>
      </cdr:spPr>
      <cdr:txBody>
        <a:bodyPr xmlns:a="http://schemas.openxmlformats.org/drawingml/2006/main" vertOverflow="clip" wrap="none" lIns="0" tIns="0" rIns="0" bIns="0" rtlCol="0"/>
        <a:lstStyle xmlns:a="http://schemas.openxmlformats.org/drawingml/2006/main"/>
        <a:p xmlns:a="http://schemas.openxmlformats.org/drawingml/2006/main">
          <a:pPr rtl="0" eaLnBrk="1" latinLnBrk="1" hangingPunct="1"/>
          <a:r>
            <a:rPr lang="ko-KR" altLang="en-US" sz="1100" b="1">
              <a:solidFill>
                <a:srgbClr val="FECA5A"/>
              </a:solidFill>
              <a:effectLst/>
              <a:latin typeface="+mn-lt"/>
              <a:ea typeface="+mn-ea"/>
              <a:cs typeface="+mn-cs"/>
            </a:rPr>
            <a:t>제조업</a:t>
          </a:r>
          <a:r>
            <a:rPr lang="ko-KR" altLang="ko-KR" sz="1100" b="1">
              <a:solidFill>
                <a:srgbClr val="FECA5A"/>
              </a:solidFill>
              <a:effectLst/>
              <a:latin typeface="+mn-lt"/>
              <a:ea typeface="+mn-ea"/>
              <a:cs typeface="+mn-cs"/>
            </a:rPr>
            <a:t> 전력소비의 </a:t>
          </a:r>
          <a:r>
            <a:rPr lang="en-US" altLang="ko-KR" sz="1100" b="1">
              <a:solidFill>
                <a:srgbClr val="FECA5A"/>
              </a:solidFill>
              <a:effectLst/>
              <a:latin typeface="+mn-lt"/>
              <a:ea typeface="+mn-ea"/>
              <a:cs typeface="+mn-cs"/>
            </a:rPr>
            <a:t>38%</a:t>
          </a:r>
          <a:endParaRPr lang="ko-KR" altLang="ko-KR">
            <a:solidFill>
              <a:srgbClr val="FECA5A"/>
            </a:solidFill>
            <a:effectLst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0.47023</cdr:x>
      <cdr:y>0.12468</cdr:y>
    </cdr:from>
    <cdr:to>
      <cdr:x>0.50148</cdr:x>
      <cdr:y>0.72382</cdr:y>
    </cdr:to>
    <cdr:grpSp>
      <cdr:nvGrpSpPr>
        <cdr:cNvPr id="7" name="Group 6">
          <a:extLst xmlns:a="http://schemas.openxmlformats.org/drawingml/2006/main">
            <a:ext uri="{FF2B5EF4-FFF2-40B4-BE49-F238E27FC236}">
              <a16:creationId xmlns:a16="http://schemas.microsoft.com/office/drawing/2014/main" id="{8EE48592-A1F0-36D0-0C28-C15F622A4455}"/>
            </a:ext>
          </a:extLst>
        </cdr:cNvPr>
        <cdr:cNvGrpSpPr/>
      </cdr:nvGrpSpPr>
      <cdr:grpSpPr>
        <a:xfrm xmlns:a="http://schemas.openxmlformats.org/drawingml/2006/main">
          <a:off x="1901488" y="439378"/>
          <a:ext cx="126367" cy="2111396"/>
          <a:chOff x="2073155" y="387596"/>
          <a:chExt cx="143017" cy="1674796"/>
        </a:xfrm>
      </cdr:grpSpPr>
      <cdr:cxnSp macro="">
        <cdr:nvCxnSpPr>
          <cdr:cNvPr id="3" name="Straight Connector 2">
            <a:extLst xmlns:a="http://schemas.openxmlformats.org/drawingml/2006/main">
              <a:ext uri="{FF2B5EF4-FFF2-40B4-BE49-F238E27FC236}">
                <a16:creationId xmlns:a16="http://schemas.microsoft.com/office/drawing/2014/main" id="{C19AD44B-C913-381E-7CAD-9A853A153AD9}"/>
              </a:ext>
            </a:extLst>
          </cdr:cNvPr>
          <cdr:cNvCxnSpPr/>
        </cdr:nvCxnSpPr>
        <cdr:spPr>
          <a:xfrm xmlns:a="http://schemas.openxmlformats.org/drawingml/2006/main">
            <a:off x="2150008" y="387596"/>
            <a:ext cx="0" cy="1674796"/>
          </a:xfrm>
          <a:prstGeom xmlns:a="http://schemas.openxmlformats.org/drawingml/2006/main" prst="line">
            <a:avLst/>
          </a:prstGeom>
          <a:ln xmlns:a="http://schemas.openxmlformats.org/drawingml/2006/main" w="15875">
            <a:solidFill>
              <a:schemeClr val="bg1">
                <a:lumMod val="50000"/>
              </a:schemeClr>
            </a:solidFill>
            <a:prstDash val="sysDot"/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6" name="Straight Connector 5">
            <a:extLst xmlns:a="http://schemas.openxmlformats.org/drawingml/2006/main">
              <a:ext uri="{FF2B5EF4-FFF2-40B4-BE49-F238E27FC236}">
                <a16:creationId xmlns:a16="http://schemas.microsoft.com/office/drawing/2014/main" id="{E47A91A4-A20E-A529-608D-35C37345E6EE}"/>
              </a:ext>
            </a:extLst>
          </cdr:cNvPr>
          <cdr:cNvCxnSpPr/>
        </cdr:nvCxnSpPr>
        <cdr:spPr>
          <a:xfrm xmlns:a="http://schemas.openxmlformats.org/drawingml/2006/main">
            <a:off x="2073155" y="392380"/>
            <a:ext cx="143017" cy="0"/>
          </a:xfrm>
          <a:prstGeom xmlns:a="http://schemas.openxmlformats.org/drawingml/2006/main" prst="line">
            <a:avLst/>
          </a:prstGeom>
          <a:ln xmlns:a="http://schemas.openxmlformats.org/drawingml/2006/main" w="12700">
            <a:solidFill>
              <a:schemeClr val="tx1">
                <a:lumMod val="50000"/>
                <a:lumOff val="50000"/>
              </a:schemeClr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0.49447</cdr:x>
      <cdr:y>0.42425</cdr:y>
    </cdr:from>
    <cdr:to>
      <cdr:x>0.52572</cdr:x>
      <cdr:y>0.72382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78C7DEA8-E018-3183-DB6F-51C234B7A2A5}"/>
            </a:ext>
          </a:extLst>
        </cdr:cNvPr>
        <cdr:cNvGrpSpPr/>
      </cdr:nvGrpSpPr>
      <cdr:grpSpPr>
        <a:xfrm xmlns:a="http://schemas.openxmlformats.org/drawingml/2006/main">
          <a:off x="1999508" y="1495076"/>
          <a:ext cx="126367" cy="1055698"/>
          <a:chOff x="2073155" y="387596"/>
          <a:chExt cx="143017" cy="1674796"/>
        </a:xfrm>
      </cdr:grpSpPr>
      <cdr:cxnSp macro="">
        <cdr:nvCxnSpPr>
          <cdr:cNvPr id="9" name="Straight Connector 8">
            <a:extLst xmlns:a="http://schemas.openxmlformats.org/drawingml/2006/main">
              <a:ext uri="{FF2B5EF4-FFF2-40B4-BE49-F238E27FC236}">
                <a16:creationId xmlns:a16="http://schemas.microsoft.com/office/drawing/2014/main" id="{D8344919-E91C-C9D0-8F16-CD2F2535F1B5}"/>
              </a:ext>
            </a:extLst>
          </cdr:cNvPr>
          <cdr:cNvCxnSpPr/>
        </cdr:nvCxnSpPr>
        <cdr:spPr>
          <a:xfrm xmlns:a="http://schemas.openxmlformats.org/drawingml/2006/main">
            <a:off x="2150008" y="387596"/>
            <a:ext cx="0" cy="1674796"/>
          </a:xfrm>
          <a:prstGeom xmlns:a="http://schemas.openxmlformats.org/drawingml/2006/main" prst="line">
            <a:avLst/>
          </a:prstGeom>
          <a:ln xmlns:a="http://schemas.openxmlformats.org/drawingml/2006/main" w="15875">
            <a:solidFill>
              <a:srgbClr val="FFC000"/>
            </a:solidFill>
            <a:prstDash val="sysDot"/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0" name="Straight Connector 9">
            <a:extLst xmlns:a="http://schemas.openxmlformats.org/drawingml/2006/main">
              <a:ext uri="{FF2B5EF4-FFF2-40B4-BE49-F238E27FC236}">
                <a16:creationId xmlns:a16="http://schemas.microsoft.com/office/drawing/2014/main" id="{A6D1FF5D-9849-4863-5B02-620C7C024E3F}"/>
              </a:ext>
            </a:extLst>
          </cdr:cNvPr>
          <cdr:cNvCxnSpPr/>
        </cdr:nvCxnSpPr>
        <cdr:spPr>
          <a:xfrm xmlns:a="http://schemas.openxmlformats.org/drawingml/2006/main">
            <a:off x="2073155" y="392380"/>
            <a:ext cx="143017" cy="0"/>
          </a:xfrm>
          <a:prstGeom xmlns:a="http://schemas.openxmlformats.org/drawingml/2006/main" prst="line">
            <a:avLst/>
          </a:prstGeom>
          <a:ln xmlns:a="http://schemas.openxmlformats.org/drawingml/2006/main" w="12700">
            <a:solidFill>
              <a:srgbClr val="FFC000"/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0.65346</cdr:x>
      <cdr:y>0.60748</cdr:y>
    </cdr:from>
    <cdr:to>
      <cdr:x>0.68471</cdr:x>
      <cdr:y>0.72237</cdr:y>
    </cdr:to>
    <cdr:grpSp>
      <cdr:nvGrpSpPr>
        <cdr:cNvPr id="11" name="Group 10">
          <a:extLst xmlns:a="http://schemas.openxmlformats.org/drawingml/2006/main">
            <a:ext uri="{FF2B5EF4-FFF2-40B4-BE49-F238E27FC236}">
              <a16:creationId xmlns:a16="http://schemas.microsoft.com/office/drawing/2014/main" id="{A4CA0E20-B6C0-CB7B-3A75-C05B32088855}"/>
            </a:ext>
          </a:extLst>
        </cdr:cNvPr>
        <cdr:cNvGrpSpPr/>
      </cdr:nvGrpSpPr>
      <cdr:grpSpPr>
        <a:xfrm xmlns:a="http://schemas.openxmlformats.org/drawingml/2006/main">
          <a:off x="2642422" y="2140786"/>
          <a:ext cx="126367" cy="404878"/>
          <a:chOff x="2073155" y="387596"/>
          <a:chExt cx="143017" cy="1674796"/>
        </a:xfrm>
      </cdr:grpSpPr>
      <cdr:cxnSp macro="">
        <cdr:nvCxnSpPr>
          <cdr:cNvPr id="12" name="Straight Connector 11">
            <a:extLst xmlns:a="http://schemas.openxmlformats.org/drawingml/2006/main">
              <a:ext uri="{FF2B5EF4-FFF2-40B4-BE49-F238E27FC236}">
                <a16:creationId xmlns:a16="http://schemas.microsoft.com/office/drawing/2014/main" id="{CD2F9D3A-D032-85DC-4E3E-12469736FCAF}"/>
              </a:ext>
            </a:extLst>
          </cdr:cNvPr>
          <cdr:cNvCxnSpPr/>
        </cdr:nvCxnSpPr>
        <cdr:spPr>
          <a:xfrm xmlns:a="http://schemas.openxmlformats.org/drawingml/2006/main">
            <a:off x="2150008" y="387596"/>
            <a:ext cx="0" cy="1674796"/>
          </a:xfrm>
          <a:prstGeom xmlns:a="http://schemas.openxmlformats.org/drawingml/2006/main" prst="line">
            <a:avLst/>
          </a:prstGeom>
          <a:ln xmlns:a="http://schemas.openxmlformats.org/drawingml/2006/main" w="15875">
            <a:solidFill>
              <a:schemeClr val="bg1">
                <a:lumMod val="50000"/>
              </a:schemeClr>
            </a:solidFill>
            <a:prstDash val="sysDot"/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3" name="Straight Connector 12">
            <a:extLst xmlns:a="http://schemas.openxmlformats.org/drawingml/2006/main">
              <a:ext uri="{FF2B5EF4-FFF2-40B4-BE49-F238E27FC236}">
                <a16:creationId xmlns:a16="http://schemas.microsoft.com/office/drawing/2014/main" id="{B3EF17C7-6451-66EF-D3C0-01B0CB561A34}"/>
              </a:ext>
            </a:extLst>
          </cdr:cNvPr>
          <cdr:cNvCxnSpPr/>
        </cdr:nvCxnSpPr>
        <cdr:spPr>
          <a:xfrm xmlns:a="http://schemas.openxmlformats.org/drawingml/2006/main">
            <a:off x="2073155" y="392380"/>
            <a:ext cx="143017" cy="0"/>
          </a:xfrm>
          <a:prstGeom xmlns:a="http://schemas.openxmlformats.org/drawingml/2006/main" prst="line">
            <a:avLst/>
          </a:prstGeom>
          <a:ln xmlns:a="http://schemas.openxmlformats.org/drawingml/2006/main" w="12700">
            <a:solidFill>
              <a:schemeClr val="tx1">
                <a:lumMod val="50000"/>
                <a:lumOff val="50000"/>
              </a:schemeClr>
            </a:solidFill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0.49013</cdr:x>
      <cdr:y>0.13777</cdr:y>
    </cdr:from>
    <cdr:to>
      <cdr:x>0.66731</cdr:x>
      <cdr:y>0.60603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D223FAC5-C04D-8EC1-9999-43C95A3202B4}"/>
            </a:ext>
          </a:extLst>
        </cdr:cNvPr>
        <cdr:cNvCxnSpPr/>
      </cdr:nvCxnSpPr>
      <cdr:spPr>
        <a:xfrm xmlns:a="http://schemas.openxmlformats.org/drawingml/2006/main">
          <a:off x="1996982" y="474943"/>
          <a:ext cx="721895" cy="1614236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tx1">
              <a:lumMod val="50000"/>
              <a:lumOff val="50000"/>
            </a:schemeClr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0.5172</cdr:x>
      <cdr:y>0.43443</cdr:y>
    </cdr:from>
    <cdr:to>
      <cdr:x>0.66731</cdr:x>
      <cdr:y>0.60458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FF186954-342D-CDBE-A325-09ADB0FA4F3B}"/>
            </a:ext>
          </a:extLst>
        </cdr:cNvPr>
        <cdr:cNvCxnSpPr/>
      </cdr:nvCxnSpPr>
      <cdr:spPr>
        <a:xfrm xmlns:a="http://schemas.openxmlformats.org/drawingml/2006/main">
          <a:off x="2107271" y="1497627"/>
          <a:ext cx="611606" cy="58653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FFC000"/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0.45405</cdr:x>
      <cdr:y>0.03701</cdr:y>
    </cdr:from>
    <cdr:to>
      <cdr:x>0.81006</cdr:x>
      <cdr:y>0.15706</cdr:y>
    </cdr:to>
    <cdr:sp macro="" textlink="">
      <cdr:nvSpPr>
        <cdr:cNvPr id="19" name="TextBox 18">
          <a:extLst xmlns:a="http://schemas.openxmlformats.org/drawingml/2006/main">
            <a:ext uri="{FF2B5EF4-FFF2-40B4-BE49-F238E27FC236}">
              <a16:creationId xmlns:a16="http://schemas.microsoft.com/office/drawing/2014/main" id="{A85D880A-9CFF-51CB-7949-3DFAEC05A868}"/>
            </a:ext>
          </a:extLst>
        </cdr:cNvPr>
        <cdr:cNvSpPr txBox="1"/>
      </cdr:nvSpPr>
      <cdr:spPr>
        <a:xfrm xmlns:a="http://schemas.openxmlformats.org/drawingml/2006/main">
          <a:off x="1849946" y="127585"/>
          <a:ext cx="1450512" cy="4138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 eaLnBrk="1" latinLnBrk="1" hangingPunct="1"/>
          <a:r>
            <a:rPr lang="ko-KR" altLang="ko-KR" sz="1100" b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전체 전력소비의 </a:t>
          </a:r>
          <a:r>
            <a:rPr lang="en-US" altLang="ko-KR" sz="1100" b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19%</a:t>
          </a:r>
          <a:endParaRPr lang="ko-KR" altLang="ko-KR">
            <a:solidFill>
              <a:schemeClr val="tx1">
                <a:lumMod val="65000"/>
                <a:lumOff val="35000"/>
              </a:schemeClr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0.50963</cdr:x>
      <cdr:y>0.34404</cdr:y>
    </cdr:from>
    <cdr:to>
      <cdr:x>0.80867</cdr:x>
      <cdr:y>0.40971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8431F0D9-3E2D-84BC-BCD5-4FFA61DBEBFF}"/>
            </a:ext>
          </a:extLst>
        </cdr:cNvPr>
        <cdr:cNvSpPr txBox="1"/>
      </cdr:nvSpPr>
      <cdr:spPr>
        <a:xfrm xmlns:a="http://schemas.openxmlformats.org/drawingml/2006/main">
          <a:off x="2076410" y="1186024"/>
          <a:ext cx="1218396" cy="22637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alpha val="89000"/>
          </a:schemeClr>
        </a:solidFill>
      </cdr:spPr>
      <cdr:txBody>
        <a:bodyPr xmlns:a="http://schemas.openxmlformats.org/drawingml/2006/main" vertOverflow="clip" wrap="none" lIns="0" tIns="0" rIns="0" bIns="0" rtlCol="0"/>
        <a:lstStyle xmlns:a="http://schemas.openxmlformats.org/drawingml/2006/main"/>
        <a:p xmlns:a="http://schemas.openxmlformats.org/drawingml/2006/main">
          <a:pPr rtl="0" eaLnBrk="1" latinLnBrk="1" hangingPunct="1"/>
          <a:r>
            <a:rPr lang="ko-KR" altLang="en-US" sz="1100" b="1">
              <a:solidFill>
                <a:srgbClr val="FECA5A"/>
              </a:solidFill>
              <a:effectLst/>
              <a:latin typeface="+mn-lt"/>
              <a:ea typeface="+mn-ea"/>
              <a:cs typeface="+mn-cs"/>
            </a:rPr>
            <a:t>제조업 </a:t>
          </a:r>
          <a:r>
            <a:rPr lang="ko-KR" altLang="ko-KR" sz="1100" b="1">
              <a:solidFill>
                <a:srgbClr val="FECA5A"/>
              </a:solidFill>
              <a:effectLst/>
              <a:latin typeface="+mn-lt"/>
              <a:ea typeface="+mn-ea"/>
              <a:cs typeface="+mn-cs"/>
            </a:rPr>
            <a:t>전력소비의 </a:t>
          </a:r>
          <a:r>
            <a:rPr lang="en-US" altLang="ko-KR" sz="1100" b="1">
              <a:solidFill>
                <a:srgbClr val="FECA5A"/>
              </a:solidFill>
              <a:effectLst/>
              <a:latin typeface="+mn-lt"/>
              <a:ea typeface="+mn-ea"/>
              <a:cs typeface="+mn-cs"/>
            </a:rPr>
            <a:t>38%</a:t>
          </a:r>
          <a:endParaRPr lang="ko-KR" altLang="ko-KR">
            <a:solidFill>
              <a:srgbClr val="FECA5A"/>
            </a:solidFill>
            <a:effectLst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320675</xdr:colOff>
      <xdr:row>24</xdr:row>
      <xdr:rowOff>168275</xdr:rowOff>
    </xdr:from>
    <xdr:to>
      <xdr:col>7</xdr:col>
      <xdr:colOff>92075</xdr:colOff>
      <xdr:row>37</xdr:row>
      <xdr:rowOff>187325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450A61E-A641-54A6-9805-8BE3F5155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171450</xdr:colOff>
      <xdr:row>7</xdr:row>
      <xdr:rowOff>19050</xdr:rowOff>
    </xdr:from>
    <xdr:to>
      <xdr:col>7</xdr:col>
      <xdr:colOff>57150</xdr:colOff>
      <xdr:row>22</xdr:row>
      <xdr:rowOff>9525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0AF23A62-7D89-4565-A72A-6B9134C6F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0.15833</cdr:x>
      <cdr:y>0.37153</cdr:y>
    </cdr:from>
    <cdr:to>
      <cdr:x>0.97083</cdr:x>
      <cdr:y>0.37153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F0E84AF-0C40-AD5D-81AE-5FB96F5129B0}"/>
            </a:ext>
          </a:extLst>
        </cdr:cNvPr>
        <cdr:cNvCxnSpPr/>
      </cdr:nvCxnSpPr>
      <cdr:spPr>
        <a:xfrm xmlns:a="http://schemas.openxmlformats.org/drawingml/2006/main">
          <a:off x="723900" y="1019175"/>
          <a:ext cx="371475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prstDash val="sys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</cdr:x>
      <cdr:y>0.17014</cdr:y>
    </cdr:from>
    <cdr:to>
      <cdr:x>0.99583</cdr:x>
      <cdr:y>0.39236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037A03B-8B06-A15E-8BF4-8A5A127C2800}"/>
            </a:ext>
          </a:extLst>
        </cdr:cNvPr>
        <cdr:cNvSpPr txBox="1"/>
      </cdr:nvSpPr>
      <cdr:spPr>
        <a:xfrm xmlns:a="http://schemas.openxmlformats.org/drawingml/2006/main">
          <a:off x="2800350" y="466725"/>
          <a:ext cx="1183482" cy="609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altLang="ko-KR" sz="1200" b="1" spc="-50" baseline="0">
              <a:solidFill>
                <a:schemeClr val="tx1">
                  <a:lumMod val="65000"/>
                  <a:lumOff val="35000"/>
                </a:schemeClr>
              </a:solidFill>
            </a:rPr>
            <a:t>10</a:t>
          </a:r>
          <a:r>
            <a:rPr lang="ko-KR" altLang="en-US" sz="1200" b="1" spc="-50" baseline="0">
              <a:solidFill>
                <a:schemeClr val="tx1">
                  <a:lumMod val="65000"/>
                  <a:lumOff val="35000"/>
                </a:schemeClr>
              </a:solidFill>
            </a:rPr>
            <a:t>개 지역 평균</a:t>
          </a:r>
          <a:endParaRPr lang="en-US" altLang="ko-KR" sz="1200" b="1" spc="-50" baseline="0">
            <a:solidFill>
              <a:schemeClr val="tx1">
                <a:lumMod val="65000"/>
                <a:lumOff val="35000"/>
              </a:schemeClr>
            </a:solidFill>
          </a:endParaRPr>
        </a:p>
        <a:p xmlns:a="http://schemas.openxmlformats.org/drawingml/2006/main">
          <a:pPr algn="ctr"/>
          <a:r>
            <a:rPr lang="en-US" altLang="ko-KR" sz="1200" b="1" spc="-50" baseline="0">
              <a:solidFill>
                <a:schemeClr val="tx1">
                  <a:lumMod val="65000"/>
                  <a:lumOff val="35000"/>
                </a:schemeClr>
              </a:solidFill>
            </a:rPr>
            <a:t>1.2%</a:t>
          </a:r>
          <a:endParaRPr lang="ko-KR" altLang="en-US" sz="1200" b="1" spc="-50" baseline="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0.36591</cdr:x>
      <cdr:y>0.3596</cdr:y>
    </cdr:from>
    <cdr:to>
      <cdr:x>0.63509</cdr:x>
      <cdr:y>0.63738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D4E0DBB-728E-EDED-B74D-4ED4C523C61B}"/>
            </a:ext>
          </a:extLst>
        </cdr:cNvPr>
        <cdr:cNvSpPr txBox="1"/>
      </cdr:nvSpPr>
      <cdr:spPr>
        <a:xfrm xmlns:a="http://schemas.openxmlformats.org/drawingml/2006/main">
          <a:off x="1209261" y="986459"/>
          <a:ext cx="889552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 spc="-100" baseline="0">
              <a:solidFill>
                <a:sysClr val="windowText" lastClr="000000"/>
              </a:solidFill>
            </a:rPr>
            <a:t>경기도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0.36591</cdr:x>
      <cdr:y>0.3596</cdr:y>
    </cdr:from>
    <cdr:to>
      <cdr:x>0.63509</cdr:x>
      <cdr:y>0.63738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D4E0DBB-728E-EDED-B74D-4ED4C523C61B}"/>
            </a:ext>
          </a:extLst>
        </cdr:cNvPr>
        <cdr:cNvSpPr txBox="1"/>
      </cdr:nvSpPr>
      <cdr:spPr>
        <a:xfrm xmlns:a="http://schemas.openxmlformats.org/drawingml/2006/main">
          <a:off x="1209261" y="986459"/>
          <a:ext cx="889552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 spc="-100" baseline="0">
              <a:solidFill>
                <a:sysClr val="windowText" lastClr="000000"/>
              </a:solidFill>
            </a:rPr>
            <a:t>전국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63500</xdr:colOff>
      <xdr:row>17</xdr:row>
      <xdr:rowOff>50800</xdr:rowOff>
    </xdr:from>
    <xdr:to>
      <xdr:col>20</xdr:col>
      <xdr:colOff>271118</xdr:colOff>
      <xdr:row>29</xdr:row>
      <xdr:rowOff>88623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5F9BD1F3-E997-4135-8A57-CE2DF0849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546100</xdr:colOff>
      <xdr:row>5</xdr:row>
      <xdr:rowOff>19050</xdr:rowOff>
    </xdr:from>
    <xdr:to>
      <xdr:col>20</xdr:col>
      <xdr:colOff>93318</xdr:colOff>
      <xdr:row>16</xdr:row>
      <xdr:rowOff>120373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5D31683F-3084-4BE4-9DF6-F975B6869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0.36591</cdr:x>
      <cdr:y>0.3596</cdr:y>
    </cdr:from>
    <cdr:to>
      <cdr:x>0.63509</cdr:x>
      <cdr:y>0.63738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D4E0DBB-728E-EDED-B74D-4ED4C523C61B}"/>
            </a:ext>
          </a:extLst>
        </cdr:cNvPr>
        <cdr:cNvSpPr txBox="1"/>
      </cdr:nvSpPr>
      <cdr:spPr>
        <a:xfrm xmlns:a="http://schemas.openxmlformats.org/drawingml/2006/main">
          <a:off x="1209261" y="986459"/>
          <a:ext cx="889552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 spc="-100" baseline="0">
              <a:solidFill>
                <a:sysClr val="windowText" lastClr="000000"/>
              </a:solidFill>
            </a:rPr>
            <a:t>전국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0.36591</cdr:x>
      <cdr:y>0.3596</cdr:y>
    </cdr:from>
    <cdr:to>
      <cdr:x>0.63509</cdr:x>
      <cdr:y>0.63738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D4E0DBB-728E-EDED-B74D-4ED4C523C61B}"/>
            </a:ext>
          </a:extLst>
        </cdr:cNvPr>
        <cdr:cNvSpPr txBox="1"/>
      </cdr:nvSpPr>
      <cdr:spPr>
        <a:xfrm xmlns:a="http://schemas.openxmlformats.org/drawingml/2006/main">
          <a:off x="1209261" y="986459"/>
          <a:ext cx="889552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 spc="-100" baseline="0">
              <a:solidFill>
                <a:sysClr val="windowText" lastClr="000000"/>
              </a:solidFill>
            </a:rPr>
            <a:t>경기도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21</xdr:col>
      <xdr:colOff>0</xdr:colOff>
      <xdr:row>1</xdr:row>
      <xdr:rowOff>123825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5D841E-0D4F-48BB-A924-4956717FDE4B}"/>
            </a:ext>
          </a:extLst>
        </xdr:cNvPr>
        <xdr:cNvSpPr/>
      </xdr:nvSpPr>
      <xdr:spPr>
        <a:xfrm>
          <a:off x="16383000" y="0"/>
          <a:ext cx="787400" cy="374650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269184</xdr:colOff>
      <xdr:row>4</xdr:row>
      <xdr:rowOff>59014</xdr:rowOff>
    </xdr:from>
    <xdr:to>
      <xdr:col>12</xdr:col>
      <xdr:colOff>40585</xdr:colOff>
      <xdr:row>17</xdr:row>
      <xdr:rowOff>78065</xdr:rowOff>
    </xdr:to>
    <xdr:graphicFrame macro="">
      <xdr:nvGraphicFramePr>
        <xdr:cNvPr id="2" name="차트 3">
          <a:extLst>
            <a:ext uri="{FF2B5EF4-FFF2-40B4-BE49-F238E27FC236}">
              <a16:creationId xmlns:a16="http://schemas.microsoft.com/office/drawing/2014/main" id="{0A365795-ED69-466D-4EFB-EBBA2A64C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1176130</xdr:colOff>
      <xdr:row>19</xdr:row>
      <xdr:rowOff>81998</xdr:rowOff>
    </xdr:from>
    <xdr:to>
      <xdr:col>5</xdr:col>
      <xdr:colOff>41413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53F31A-3E4B-8BEB-129A-8626495D0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132521</xdr:colOff>
      <xdr:row>19</xdr:row>
      <xdr:rowOff>81998</xdr:rowOff>
    </xdr:from>
    <xdr:to>
      <xdr:col>9</xdr:col>
      <xdr:colOff>331304</xdr:colOff>
      <xdr:row>32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84498D-F168-E0CF-0254-C3654D611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173934</xdr:colOff>
      <xdr:row>18</xdr:row>
      <xdr:rowOff>206237</xdr:rowOff>
    </xdr:from>
    <xdr:to>
      <xdr:col>13</xdr:col>
      <xdr:colOff>372717</xdr:colOff>
      <xdr:row>32</xdr:row>
      <xdr:rowOff>50524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0F6056-1255-D33D-F700-698487870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0.36591</cdr:x>
      <cdr:y>0.3596</cdr:y>
    </cdr:from>
    <cdr:to>
      <cdr:x>0.63509</cdr:x>
      <cdr:y>0.63738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D4E0DBB-728E-EDED-B74D-4ED4C523C61B}"/>
            </a:ext>
          </a:extLst>
        </cdr:cNvPr>
        <cdr:cNvSpPr txBox="1"/>
      </cdr:nvSpPr>
      <cdr:spPr>
        <a:xfrm xmlns:a="http://schemas.openxmlformats.org/drawingml/2006/main">
          <a:off x="1209261" y="986459"/>
          <a:ext cx="889552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>
              <a:solidFill>
                <a:sysClr val="windowText" lastClr="000000"/>
              </a:solidFill>
            </a:rPr>
            <a:t>경기도</a:t>
          </a: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8C872-13D5-4074-B80E-62CB4CEF95EC}">
  <dimension ref="A1:M21"/>
  <sheetViews>
    <sheetView workbookViewId="0">
      <selection activeCell="K44" sqref="K44"/>
    </sheetView>
  </sheetViews>
  <sheetFormatPr defaultRowHeight="17" x14ac:dyDescent="0.45"/>
  <sheetData>
    <row r="1" spans="1:13" ht="20.5" x14ac:dyDescent="0.45">
      <c r="A1" s="18" t="s">
        <v>251</v>
      </c>
    </row>
    <row r="2" spans="1:13" ht="17.5" thickBot="1" x14ac:dyDescent="0.5"/>
    <row r="3" spans="1:13" x14ac:dyDescent="0.45">
      <c r="A3" t="s">
        <v>194</v>
      </c>
      <c r="B3" s="23" t="s">
        <v>231</v>
      </c>
      <c r="C3" s="24" t="s">
        <v>224</v>
      </c>
      <c r="D3" s="24" t="s">
        <v>225</v>
      </c>
      <c r="E3" s="25" t="s">
        <v>249</v>
      </c>
      <c r="F3" s="24" t="s">
        <v>250</v>
      </c>
      <c r="G3" s="24" t="s">
        <v>229</v>
      </c>
      <c r="I3" s="24" t="s">
        <v>224</v>
      </c>
      <c r="J3" s="24" t="s">
        <v>225</v>
      </c>
      <c r="K3" s="25" t="s">
        <v>249</v>
      </c>
      <c r="L3" s="24" t="s">
        <v>250</v>
      </c>
      <c r="M3" s="24" t="s">
        <v>229</v>
      </c>
    </row>
    <row r="4" spans="1:13" x14ac:dyDescent="0.45">
      <c r="A4" s="48">
        <v>2022</v>
      </c>
      <c r="B4" s="75">
        <v>146353.68100000001</v>
      </c>
      <c r="C4" s="45">
        <v>29022.175999999999</v>
      </c>
      <c r="D4" s="45">
        <v>73160.524000000005</v>
      </c>
      <c r="E4" s="45">
        <v>11785.591</v>
      </c>
      <c r="F4" s="45">
        <v>25129.789000000001</v>
      </c>
      <c r="G4" s="45">
        <v>7255.6019999999999</v>
      </c>
      <c r="H4" s="73"/>
      <c r="I4" s="74">
        <f>C4/$B4</f>
        <v>0.19830164709010631</v>
      </c>
      <c r="J4" s="74">
        <f t="shared" ref="J4:M19" si="0">D4/$B4</f>
        <v>0.49988851322434452</v>
      </c>
      <c r="K4" s="74">
        <f t="shared" si="0"/>
        <v>8.0528148793196391E-2</v>
      </c>
      <c r="L4" s="74">
        <f t="shared" si="0"/>
        <v>0.17170588965234157</v>
      </c>
      <c r="M4" s="74">
        <f t="shared" si="0"/>
        <v>4.9575808072774057E-2</v>
      </c>
    </row>
    <row r="5" spans="1:13" x14ac:dyDescent="0.45">
      <c r="A5" s="29" t="s">
        <v>232</v>
      </c>
      <c r="B5" s="69">
        <v>673.61400000000003</v>
      </c>
      <c r="C5" s="70">
        <v>0</v>
      </c>
      <c r="D5" s="70">
        <v>462.87099999999998</v>
      </c>
      <c r="E5" s="70">
        <v>15.983000000000001</v>
      </c>
      <c r="F5" s="70">
        <v>188.32</v>
      </c>
      <c r="G5" s="70">
        <v>6.44</v>
      </c>
      <c r="I5" s="11">
        <f t="shared" ref="I5:I21" si="1">C5/$B5</f>
        <v>0</v>
      </c>
      <c r="J5" s="11">
        <f t="shared" si="0"/>
        <v>0.68714575409655965</v>
      </c>
      <c r="K5" s="11">
        <f t="shared" si="0"/>
        <v>2.3727238448132015E-2</v>
      </c>
      <c r="L5" s="11">
        <f t="shared" si="0"/>
        <v>0.27956663608535448</v>
      </c>
      <c r="M5" s="11">
        <f t="shared" si="0"/>
        <v>9.5603713699537133E-3</v>
      </c>
    </row>
    <row r="6" spans="1:13" x14ac:dyDescent="0.45">
      <c r="A6" s="29" t="s">
        <v>233</v>
      </c>
      <c r="B6" s="69">
        <v>1427.0820000000001</v>
      </c>
      <c r="C6" s="70">
        <v>35.994999999999997</v>
      </c>
      <c r="D6" s="70">
        <v>328.43700000000001</v>
      </c>
      <c r="E6" s="70">
        <v>360.56799999999998</v>
      </c>
      <c r="F6" s="70">
        <v>637.87400000000002</v>
      </c>
      <c r="G6" s="70">
        <v>64.207999999999998</v>
      </c>
      <c r="I6" s="11">
        <f t="shared" si="1"/>
        <v>2.5222797288452937E-2</v>
      </c>
      <c r="J6" s="11">
        <f t="shared" si="0"/>
        <v>0.23014585006327595</v>
      </c>
      <c r="K6" s="11">
        <f t="shared" si="0"/>
        <v>0.25266102438402277</v>
      </c>
      <c r="L6" s="11">
        <f t="shared" si="0"/>
        <v>0.44697781907416673</v>
      </c>
      <c r="M6" s="11">
        <f t="shared" si="0"/>
        <v>4.4992509190081575E-2</v>
      </c>
    </row>
    <row r="7" spans="1:13" x14ac:dyDescent="0.45">
      <c r="A7" s="29" t="s">
        <v>234</v>
      </c>
      <c r="B7" s="69">
        <v>1005.112</v>
      </c>
      <c r="C7" s="70">
        <v>166.27600000000001</v>
      </c>
      <c r="D7" s="70">
        <v>78.247</v>
      </c>
      <c r="E7" s="70">
        <v>215.893</v>
      </c>
      <c r="F7" s="70">
        <v>503.464</v>
      </c>
      <c r="G7" s="70">
        <v>41.231999999999999</v>
      </c>
      <c r="I7" s="11">
        <f t="shared" si="1"/>
        <v>0.16543032020312165</v>
      </c>
      <c r="J7" s="11">
        <f t="shared" si="0"/>
        <v>7.7849035729351562E-2</v>
      </c>
      <c r="K7" s="11">
        <f t="shared" si="0"/>
        <v>0.21479496812295545</v>
      </c>
      <c r="L7" s="11">
        <f t="shared" si="0"/>
        <v>0.50090338191166761</v>
      </c>
      <c r="M7" s="11">
        <f t="shared" si="0"/>
        <v>4.1022294032903799E-2</v>
      </c>
    </row>
    <row r="8" spans="1:13" x14ac:dyDescent="0.45">
      <c r="A8" s="29" t="s">
        <v>235</v>
      </c>
      <c r="B8" s="69">
        <v>4490.2129999999997</v>
      </c>
      <c r="C8" s="70">
        <v>1.2370000000000001</v>
      </c>
      <c r="D8" s="70">
        <v>2912.6770000000001</v>
      </c>
      <c r="E8" s="70">
        <v>525.46299999999997</v>
      </c>
      <c r="F8" s="70">
        <v>1030.143</v>
      </c>
      <c r="G8" s="70">
        <v>20.693999999999999</v>
      </c>
      <c r="I8" s="11">
        <f t="shared" si="1"/>
        <v>2.7548804477649507E-4</v>
      </c>
      <c r="J8" s="11">
        <f t="shared" si="0"/>
        <v>0.64867234583303734</v>
      </c>
      <c r="K8" s="11">
        <f t="shared" si="0"/>
        <v>0.11702406990492432</v>
      </c>
      <c r="L8" s="11">
        <f t="shared" si="0"/>
        <v>0.22941962886838554</v>
      </c>
      <c r="M8" s="11">
        <f t="shared" si="0"/>
        <v>4.6086900554606208E-3</v>
      </c>
    </row>
    <row r="9" spans="1:13" x14ac:dyDescent="0.45">
      <c r="A9" s="29" t="s">
        <v>236</v>
      </c>
      <c r="B9" s="69">
        <v>422.12299999999999</v>
      </c>
      <c r="C9" s="70">
        <v>0</v>
      </c>
      <c r="D9" s="70">
        <v>24.506</v>
      </c>
      <c r="E9" s="70">
        <v>141.733</v>
      </c>
      <c r="F9" s="70">
        <v>252.96700000000001</v>
      </c>
      <c r="G9" s="70">
        <v>2.9169999999999998</v>
      </c>
      <c r="I9" s="11">
        <f t="shared" si="1"/>
        <v>0</v>
      </c>
      <c r="J9" s="11">
        <f t="shared" si="0"/>
        <v>5.8054169045515171E-2</v>
      </c>
      <c r="K9" s="11">
        <f t="shared" si="0"/>
        <v>0.33576232519905336</v>
      </c>
      <c r="L9" s="11">
        <f t="shared" si="0"/>
        <v>0.59927319762249398</v>
      </c>
      <c r="M9" s="11">
        <f t="shared" si="0"/>
        <v>6.9103081329375555E-3</v>
      </c>
    </row>
    <row r="10" spans="1:13" x14ac:dyDescent="0.45">
      <c r="A10" s="29" t="s">
        <v>237</v>
      </c>
      <c r="B10" s="69">
        <v>443.18799999999999</v>
      </c>
      <c r="C10" s="70">
        <v>0</v>
      </c>
      <c r="D10" s="70">
        <v>47.481999999999999</v>
      </c>
      <c r="E10" s="70">
        <v>100.557</v>
      </c>
      <c r="F10" s="70">
        <v>223.398</v>
      </c>
      <c r="G10" s="70">
        <v>71.751999999999995</v>
      </c>
      <c r="I10" s="11">
        <f t="shared" si="1"/>
        <v>0</v>
      </c>
      <c r="J10" s="11">
        <f t="shared" si="0"/>
        <v>0.10713737736581315</v>
      </c>
      <c r="K10" s="11">
        <f t="shared" si="0"/>
        <v>0.22689468126393314</v>
      </c>
      <c r="L10" s="11">
        <f t="shared" si="0"/>
        <v>0.50407050732420555</v>
      </c>
      <c r="M10" s="11">
        <f t="shared" si="0"/>
        <v>0.16189969042483099</v>
      </c>
    </row>
    <row r="11" spans="1:13" x14ac:dyDescent="0.45">
      <c r="A11" s="29" t="s">
        <v>238</v>
      </c>
      <c r="B11" s="69">
        <v>26774.545999999998</v>
      </c>
      <c r="C11" s="70">
        <v>410.74</v>
      </c>
      <c r="D11" s="70">
        <v>20232.867999999999</v>
      </c>
      <c r="E11" s="70">
        <v>3123.451</v>
      </c>
      <c r="F11" s="70">
        <v>2350.2399999999998</v>
      </c>
      <c r="G11" s="70">
        <v>657.24699999999996</v>
      </c>
      <c r="I11" s="11">
        <f t="shared" si="1"/>
        <v>1.5340689623644786E-2</v>
      </c>
      <c r="J11" s="11">
        <f t="shared" si="0"/>
        <v>0.75567548372248772</v>
      </c>
      <c r="K11" s="11">
        <f t="shared" si="0"/>
        <v>0.11665747759084319</v>
      </c>
      <c r="L11" s="11">
        <f t="shared" si="0"/>
        <v>8.7778892684118717E-2</v>
      </c>
      <c r="M11" s="11">
        <f t="shared" si="0"/>
        <v>2.4547456378905548E-2</v>
      </c>
    </row>
    <row r="12" spans="1:13" x14ac:dyDescent="0.45">
      <c r="A12" s="29" t="s">
        <v>239</v>
      </c>
      <c r="B12" s="69">
        <v>260.27499999999998</v>
      </c>
      <c r="C12" s="70">
        <v>0</v>
      </c>
      <c r="D12" s="70">
        <v>25.009</v>
      </c>
      <c r="E12" s="70">
        <v>52.155999999999999</v>
      </c>
      <c r="F12" s="70">
        <v>166.554</v>
      </c>
      <c r="G12" s="70">
        <v>16.556000000000001</v>
      </c>
      <c r="I12" s="11">
        <f t="shared" si="1"/>
        <v>0</v>
      </c>
      <c r="J12" s="11">
        <f t="shared" si="0"/>
        <v>9.6086831236192494E-2</v>
      </c>
      <c r="K12" s="11">
        <f t="shared" si="0"/>
        <v>0.20038805109979829</v>
      </c>
      <c r="L12" s="11">
        <f t="shared" si="0"/>
        <v>0.63991547401786575</v>
      </c>
      <c r="M12" s="11">
        <f t="shared" si="0"/>
        <v>6.3609643646143507E-2</v>
      </c>
    </row>
    <row r="13" spans="1:13" x14ac:dyDescent="0.45">
      <c r="A13" s="48" t="s">
        <v>240</v>
      </c>
      <c r="B13" s="49">
        <v>9890.1039999999994</v>
      </c>
      <c r="C13" s="44">
        <v>216.86</v>
      </c>
      <c r="D13" s="44">
        <v>1222.963</v>
      </c>
      <c r="E13" s="44">
        <v>1637.8610000000001</v>
      </c>
      <c r="F13" s="44">
        <v>6369.1480000000001</v>
      </c>
      <c r="G13" s="44">
        <v>443.27199999999999</v>
      </c>
      <c r="H13" s="73"/>
      <c r="I13" s="74">
        <f t="shared" si="1"/>
        <v>2.1926968614283532E-2</v>
      </c>
      <c r="J13" s="74">
        <f t="shared" si="0"/>
        <v>0.12365522142133187</v>
      </c>
      <c r="K13" s="74">
        <f t="shared" si="0"/>
        <v>0.16560604418315522</v>
      </c>
      <c r="L13" s="74">
        <f t="shared" si="0"/>
        <v>0.64399201464413325</v>
      </c>
      <c r="M13" s="74">
        <f t="shared" si="0"/>
        <v>4.4819751137096235E-2</v>
      </c>
    </row>
    <row r="14" spans="1:13" x14ac:dyDescent="0.45">
      <c r="A14" s="29" t="s">
        <v>241</v>
      </c>
      <c r="B14" s="69">
        <v>2806.67</v>
      </c>
      <c r="C14" s="70">
        <v>1100.78</v>
      </c>
      <c r="D14" s="70">
        <v>250.578</v>
      </c>
      <c r="E14" s="70">
        <v>74.099000000000004</v>
      </c>
      <c r="F14" s="70">
        <v>599.51499999999999</v>
      </c>
      <c r="G14" s="70">
        <v>781.69799999999998</v>
      </c>
      <c r="I14" s="11">
        <f t="shared" si="1"/>
        <v>0.39220143444010158</v>
      </c>
      <c r="J14" s="11">
        <f t="shared" si="0"/>
        <v>8.9279466413935374E-2</v>
      </c>
      <c r="K14" s="11">
        <f t="shared" si="0"/>
        <v>2.6401037528458994E-2</v>
      </c>
      <c r="L14" s="11">
        <f t="shared" si="0"/>
        <v>0.21360366555384139</v>
      </c>
      <c r="M14" s="11">
        <f t="shared" si="0"/>
        <v>0.27851439606366263</v>
      </c>
    </row>
    <row r="15" spans="1:13" x14ac:dyDescent="0.45">
      <c r="A15" s="29" t="s">
        <v>242</v>
      </c>
      <c r="B15" s="69">
        <v>4063.299</v>
      </c>
      <c r="C15" s="70">
        <v>1044.75</v>
      </c>
      <c r="D15" s="70">
        <v>258.24200000000002</v>
      </c>
      <c r="E15" s="70">
        <v>593.26499999999999</v>
      </c>
      <c r="F15" s="70">
        <v>1727.4970000000001</v>
      </c>
      <c r="G15" s="70">
        <v>439.54500000000002</v>
      </c>
      <c r="I15" s="11">
        <f t="shared" si="1"/>
        <v>0.25711866146202877</v>
      </c>
      <c r="J15" s="11">
        <f t="shared" si="0"/>
        <v>6.3554761783467084E-2</v>
      </c>
      <c r="K15" s="11">
        <f t="shared" si="0"/>
        <v>0.14600574557766977</v>
      </c>
      <c r="L15" s="11">
        <f t="shared" si="0"/>
        <v>0.42514641428061289</v>
      </c>
      <c r="M15" s="11">
        <f t="shared" si="0"/>
        <v>0.10817441689622152</v>
      </c>
    </row>
    <row r="16" spans="1:13" x14ac:dyDescent="0.45">
      <c r="A16" s="29" t="s">
        <v>243</v>
      </c>
      <c r="B16" s="69">
        <v>34956.413999999997</v>
      </c>
      <c r="C16" s="70">
        <v>6913.4859999999999</v>
      </c>
      <c r="D16" s="70">
        <v>23251.019</v>
      </c>
      <c r="E16" s="70">
        <v>1229.1220000000001</v>
      </c>
      <c r="F16" s="70">
        <v>3294.96</v>
      </c>
      <c r="G16" s="70">
        <v>267.827</v>
      </c>
      <c r="I16" s="11">
        <f t="shared" si="1"/>
        <v>0.19777446279243632</v>
      </c>
      <c r="J16" s="11">
        <f t="shared" si="0"/>
        <v>0.66514314082674508</v>
      </c>
      <c r="K16" s="11">
        <f t="shared" si="0"/>
        <v>3.5161558619828684E-2</v>
      </c>
      <c r="L16" s="11">
        <f t="shared" si="0"/>
        <v>9.4259096485125746E-2</v>
      </c>
      <c r="M16" s="11">
        <f t="shared" si="0"/>
        <v>7.6617412758642808E-3</v>
      </c>
    </row>
    <row r="17" spans="1:13" x14ac:dyDescent="0.45">
      <c r="A17" s="29" t="s">
        <v>244</v>
      </c>
      <c r="B17" s="69">
        <v>2670.6489999999999</v>
      </c>
      <c r="C17" s="70">
        <v>0.82499999999999996</v>
      </c>
      <c r="D17" s="70">
        <v>397.80900000000003</v>
      </c>
      <c r="E17" s="70">
        <v>469.34399999999999</v>
      </c>
      <c r="F17" s="70">
        <v>1109.624</v>
      </c>
      <c r="G17" s="70">
        <v>693.04700000000003</v>
      </c>
      <c r="I17" s="11">
        <f t="shared" si="1"/>
        <v>3.0891367603904518E-4</v>
      </c>
      <c r="J17" s="11">
        <f t="shared" si="0"/>
        <v>0.14895592794111095</v>
      </c>
      <c r="K17" s="11">
        <f t="shared" si="0"/>
        <v>0.17574155195984198</v>
      </c>
      <c r="L17" s="11">
        <f t="shared" si="0"/>
        <v>0.41548851983169638</v>
      </c>
      <c r="M17" s="11">
        <f t="shared" si="0"/>
        <v>0.25950508659131172</v>
      </c>
    </row>
    <row r="18" spans="1:13" x14ac:dyDescent="0.45">
      <c r="A18" s="29" t="s">
        <v>245</v>
      </c>
      <c r="B18" s="69">
        <v>38463.237999999998</v>
      </c>
      <c r="C18" s="70">
        <v>10475.812</v>
      </c>
      <c r="D18" s="70">
        <v>22471.661</v>
      </c>
      <c r="E18" s="70">
        <v>1470.702</v>
      </c>
      <c r="F18" s="70">
        <v>2140.346</v>
      </c>
      <c r="G18" s="70">
        <v>1904.7149999999999</v>
      </c>
      <c r="I18" s="11">
        <f t="shared" si="1"/>
        <v>0.27235907699710565</v>
      </c>
      <c r="J18" s="11">
        <f t="shared" si="0"/>
        <v>0.58423736971910689</v>
      </c>
      <c r="K18" s="11">
        <f t="shared" si="0"/>
        <v>3.8236562402780547E-2</v>
      </c>
      <c r="L18" s="11">
        <f t="shared" si="0"/>
        <v>5.5646537090819036E-2</v>
      </c>
      <c r="M18" s="11">
        <f t="shared" si="0"/>
        <v>4.9520401792485597E-2</v>
      </c>
    </row>
    <row r="19" spans="1:13" x14ac:dyDescent="0.45">
      <c r="A19" s="29" t="s">
        <v>246</v>
      </c>
      <c r="B19" s="69">
        <v>14592.088</v>
      </c>
      <c r="C19" s="70">
        <v>8629.0300000000007</v>
      </c>
      <c r="D19" s="70">
        <v>400.18200000000002</v>
      </c>
      <c r="E19" s="70">
        <v>1271.7070000000001</v>
      </c>
      <c r="F19" s="70">
        <v>2593.6419999999998</v>
      </c>
      <c r="G19" s="70">
        <v>1697.528</v>
      </c>
      <c r="I19" s="11">
        <f t="shared" si="1"/>
        <v>0.59134991510467871</v>
      </c>
      <c r="J19" s="11">
        <f t="shared" si="0"/>
        <v>2.7424587899963323E-2</v>
      </c>
      <c r="K19" s="11">
        <f t="shared" si="0"/>
        <v>8.7150447557607938E-2</v>
      </c>
      <c r="L19" s="11">
        <f t="shared" si="0"/>
        <v>0.17774303444441947</v>
      </c>
      <c r="M19" s="11">
        <f t="shared" si="0"/>
        <v>0.11633208352361911</v>
      </c>
    </row>
    <row r="20" spans="1:13" x14ac:dyDescent="0.45">
      <c r="A20" s="29" t="s">
        <v>247</v>
      </c>
      <c r="B20" s="69">
        <v>3162.4859999999999</v>
      </c>
      <c r="C20" s="70">
        <v>26.385999999999999</v>
      </c>
      <c r="D20" s="70">
        <v>713.005</v>
      </c>
      <c r="E20" s="70">
        <v>503.68700000000001</v>
      </c>
      <c r="F20" s="70">
        <v>1782.912</v>
      </c>
      <c r="G20" s="70">
        <v>136.49600000000001</v>
      </c>
      <c r="I20" s="11">
        <f t="shared" si="1"/>
        <v>8.3434361448556614E-3</v>
      </c>
      <c r="J20" s="11">
        <f t="shared" ref="J20:J21" si="2">D20/$B20</f>
        <v>0.22545712455327865</v>
      </c>
      <c r="K20" s="11">
        <f t="shared" ref="K20:K21" si="3">E20/$B20</f>
        <v>0.15926932166656232</v>
      </c>
      <c r="L20" s="11">
        <f t="shared" ref="L20:L21" si="4">F20/$B20</f>
        <v>0.56376913605309242</v>
      </c>
      <c r="M20" s="11">
        <f t="shared" ref="M20:M21" si="5">G20/$B20</f>
        <v>4.3160981582210961E-2</v>
      </c>
    </row>
    <row r="21" spans="1:13" ht="17.5" thickBot="1" x14ac:dyDescent="0.5">
      <c r="A21" s="38" t="s">
        <v>248</v>
      </c>
      <c r="B21" s="71">
        <v>252.57900000000001</v>
      </c>
      <c r="C21" s="72">
        <v>0</v>
      </c>
      <c r="D21" s="72">
        <v>82.966999999999999</v>
      </c>
      <c r="E21" s="72">
        <v>0</v>
      </c>
      <c r="F21" s="72">
        <v>159.184</v>
      </c>
      <c r="G21" s="72">
        <v>10.428000000000001</v>
      </c>
      <c r="I21" s="11">
        <f t="shared" si="1"/>
        <v>0</v>
      </c>
      <c r="J21" s="11">
        <f t="shared" si="2"/>
        <v>0.32847940644313262</v>
      </c>
      <c r="K21" s="11">
        <f t="shared" si="3"/>
        <v>0</v>
      </c>
      <c r="L21" s="11">
        <f t="shared" si="4"/>
        <v>0.63023450088883082</v>
      </c>
      <c r="M21" s="11">
        <f t="shared" si="5"/>
        <v>4.1286092668036539E-2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B5276-71C7-4AD8-BDCB-AA47FF3142EC}">
  <dimension ref="A2:D14"/>
  <sheetViews>
    <sheetView zoomScale="115" zoomScaleNormal="115" workbookViewId="0">
      <selection activeCell="B33" sqref="B33"/>
    </sheetView>
  </sheetViews>
  <sheetFormatPr defaultRowHeight="17" x14ac:dyDescent="0.45"/>
  <cols>
    <col min="2" max="2" width="17.58203125" customWidth="1"/>
    <col min="3" max="3" width="29.08203125" bestFit="1" customWidth="1"/>
    <col min="7" max="7" width="22.75" bestFit="1" customWidth="1"/>
    <col min="8" max="8" width="21.5" bestFit="1" customWidth="1"/>
  </cols>
  <sheetData>
    <row r="2" spans="1:4" x14ac:dyDescent="0.45">
      <c r="B2" t="s">
        <v>142</v>
      </c>
    </row>
    <row r="3" spans="1:4" x14ac:dyDescent="0.45">
      <c r="B3" t="s">
        <v>222</v>
      </c>
      <c r="C3" t="s">
        <v>221</v>
      </c>
    </row>
    <row r="4" spans="1:4" x14ac:dyDescent="0.45">
      <c r="A4" t="s">
        <v>187</v>
      </c>
      <c r="B4">
        <f>'(data)용도별전력소비량'!L9/10^(6)</f>
        <v>69.643237999999997</v>
      </c>
      <c r="C4">
        <v>26.6</v>
      </c>
      <c r="D4" s="51">
        <f>C4/B4</f>
        <v>0.38194662919033145</v>
      </c>
    </row>
    <row r="5" spans="1:4" x14ac:dyDescent="0.45">
      <c r="A5" t="s">
        <v>184</v>
      </c>
      <c r="B5">
        <f>'(data)용도별전력소비량'!L6/10^(6)</f>
        <v>40.545794000000001</v>
      </c>
    </row>
    <row r="6" spans="1:4" x14ac:dyDescent="0.45">
      <c r="A6" t="s">
        <v>182</v>
      </c>
      <c r="B6">
        <f>'(data)용도별전력소비량'!L4/10^(6)</f>
        <v>21.128150000000002</v>
      </c>
    </row>
    <row r="7" spans="1:4" x14ac:dyDescent="0.45">
      <c r="A7" t="s">
        <v>183</v>
      </c>
      <c r="B7">
        <f>'(data)용도별전력소비량'!L5/10^(6)</f>
        <v>6.1486780000000003</v>
      </c>
    </row>
    <row r="8" spans="1:4" x14ac:dyDescent="0.45">
      <c r="A8" t="s">
        <v>185</v>
      </c>
      <c r="B8">
        <f>'(data)용도별전력소비량'!L7/10^(6)</f>
        <v>2.8032620000000001</v>
      </c>
    </row>
    <row r="9" spans="1:4" x14ac:dyDescent="0.45">
      <c r="A9" t="s">
        <v>186</v>
      </c>
      <c r="B9">
        <f>'(data)용도별전력소비량'!L8/10^(6)</f>
        <v>0.26189000000000001</v>
      </c>
    </row>
    <row r="10" spans="1:4" x14ac:dyDescent="0.45">
      <c r="B10">
        <f>SUM(B4:B9)</f>
        <v>140.53101199999998</v>
      </c>
      <c r="C10">
        <f>C4</f>
        <v>26.6</v>
      </c>
      <c r="D10" s="51">
        <f>C10/B10</f>
        <v>0.18928206394756486</v>
      </c>
    </row>
    <row r="14" spans="1:4" x14ac:dyDescent="0.45">
      <c r="D14" s="50"/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4A76-0799-4373-8890-669E53C63EC1}">
  <dimension ref="K5:V38"/>
  <sheetViews>
    <sheetView tabSelected="1" workbookViewId="0">
      <selection activeCell="I45" sqref="I45"/>
    </sheetView>
  </sheetViews>
  <sheetFormatPr defaultRowHeight="17" x14ac:dyDescent="0.45"/>
  <cols>
    <col min="11" max="11" width="14.08203125" bestFit="1" customWidth="1"/>
    <col min="14" max="14" width="22.5" bestFit="1" customWidth="1"/>
    <col min="19" max="20" width="12.75" bestFit="1" customWidth="1"/>
    <col min="21" max="21" width="20" bestFit="1" customWidth="1"/>
  </cols>
  <sheetData>
    <row r="5" spans="11:22" x14ac:dyDescent="0.45">
      <c r="O5">
        <v>2015</v>
      </c>
      <c r="P5">
        <v>2020</v>
      </c>
      <c r="Q5">
        <v>2025</v>
      </c>
      <c r="R5">
        <v>2030</v>
      </c>
      <c r="S5">
        <v>2035</v>
      </c>
      <c r="T5">
        <v>2040</v>
      </c>
      <c r="U5" t="s">
        <v>220</v>
      </c>
      <c r="V5" t="s">
        <v>217</v>
      </c>
    </row>
    <row r="6" spans="11:22" x14ac:dyDescent="0.45">
      <c r="K6" t="s">
        <v>196</v>
      </c>
      <c r="L6" t="s">
        <v>195</v>
      </c>
      <c r="M6" t="s">
        <v>194</v>
      </c>
      <c r="N6" t="s">
        <v>193</v>
      </c>
      <c r="P6">
        <v>4278</v>
      </c>
      <c r="T6">
        <v>4897</v>
      </c>
      <c r="U6" s="12">
        <f>(T6/P6)^(1/20)-1</f>
        <v>6.7797371698850029E-3</v>
      </c>
      <c r="V6">
        <f>RANK(U6,$U$6:$U$22)</f>
        <v>13</v>
      </c>
    </row>
    <row r="7" spans="11:22" x14ac:dyDescent="0.45">
      <c r="K7" t="s">
        <v>196</v>
      </c>
      <c r="L7" t="s">
        <v>197</v>
      </c>
      <c r="M7" t="s">
        <v>194</v>
      </c>
      <c r="N7" t="s">
        <v>83</v>
      </c>
      <c r="P7">
        <v>10846</v>
      </c>
      <c r="T7">
        <v>15360</v>
      </c>
      <c r="U7" s="52">
        <f>(T7/P7)^(1/20)-1</f>
        <v>1.7550754807282631E-2</v>
      </c>
      <c r="V7">
        <f t="shared" ref="V7:V22" si="0">RANK(U7,$U$6:$U$22)</f>
        <v>2</v>
      </c>
    </row>
    <row r="8" spans="11:22" x14ac:dyDescent="0.45">
      <c r="K8" t="s">
        <v>196</v>
      </c>
      <c r="L8" t="s">
        <v>198</v>
      </c>
      <c r="M8" t="s">
        <v>194</v>
      </c>
      <c r="N8" t="s">
        <v>118</v>
      </c>
      <c r="P8">
        <v>1720</v>
      </c>
      <c r="S8">
        <v>2210</v>
      </c>
      <c r="U8" s="12">
        <f>(S8/P8)^(1/15)-1</f>
        <v>1.685162840252552E-2</v>
      </c>
      <c r="V8">
        <f t="shared" si="0"/>
        <v>4</v>
      </c>
    </row>
    <row r="9" spans="11:22" x14ac:dyDescent="0.45">
      <c r="K9" t="s">
        <v>201</v>
      </c>
      <c r="L9" t="s">
        <v>200</v>
      </c>
      <c r="M9" t="s">
        <v>199</v>
      </c>
      <c r="N9" t="s">
        <v>119</v>
      </c>
      <c r="O9">
        <v>1.39</v>
      </c>
      <c r="S9">
        <v>1.76</v>
      </c>
      <c r="U9" s="12">
        <f>(S9/O9)^(1/20)-1</f>
        <v>1.1870403715591005E-2</v>
      </c>
      <c r="V9">
        <f t="shared" si="0"/>
        <v>8</v>
      </c>
    </row>
    <row r="10" spans="11:22" x14ac:dyDescent="0.45">
      <c r="K10" t="s">
        <v>196</v>
      </c>
      <c r="L10">
        <v>229</v>
      </c>
      <c r="M10" t="s">
        <v>194</v>
      </c>
      <c r="N10" t="s">
        <v>120</v>
      </c>
      <c r="P10">
        <v>2175</v>
      </c>
      <c r="T10">
        <v>2752</v>
      </c>
      <c r="U10" s="12">
        <f>(T10/P10)^(1/20)-1</f>
        <v>1.1834442157854008E-2</v>
      </c>
      <c r="V10">
        <f t="shared" si="0"/>
        <v>9</v>
      </c>
    </row>
    <row r="11" spans="11:22" x14ac:dyDescent="0.45">
      <c r="N11" t="s">
        <v>202</v>
      </c>
    </row>
    <row r="12" spans="11:22" x14ac:dyDescent="0.45">
      <c r="K12" t="s">
        <v>203</v>
      </c>
      <c r="L12" t="s">
        <v>204</v>
      </c>
      <c r="M12" t="s">
        <v>194</v>
      </c>
      <c r="N12" t="s">
        <v>122</v>
      </c>
      <c r="P12">
        <v>858.2</v>
      </c>
      <c r="T12">
        <v>1036</v>
      </c>
      <c r="U12" s="12">
        <f>(T12/P12)^(1/20)-1</f>
        <v>9.4587160720822627E-3</v>
      </c>
      <c r="V12">
        <f t="shared" si="0"/>
        <v>11</v>
      </c>
    </row>
    <row r="13" spans="11:22" x14ac:dyDescent="0.45">
      <c r="K13" t="s">
        <v>196</v>
      </c>
      <c r="N13" t="s">
        <v>205</v>
      </c>
    </row>
    <row r="14" spans="11:22" x14ac:dyDescent="0.45">
      <c r="K14" t="s">
        <v>206</v>
      </c>
      <c r="L14" t="s">
        <v>208</v>
      </c>
      <c r="M14" t="s">
        <v>194</v>
      </c>
      <c r="N14" t="s">
        <v>207</v>
      </c>
      <c r="P14">
        <v>262.5</v>
      </c>
      <c r="T14">
        <v>353.5</v>
      </c>
      <c r="U14" s="12">
        <f>(T14/P14)^(1/20)-1</f>
        <v>1.4992902811382214E-2</v>
      </c>
      <c r="V14">
        <f t="shared" si="0"/>
        <v>5</v>
      </c>
    </row>
    <row r="15" spans="11:22" x14ac:dyDescent="0.45">
      <c r="K15" t="s">
        <v>201</v>
      </c>
      <c r="N15" t="s">
        <v>209</v>
      </c>
    </row>
    <row r="16" spans="11:22" x14ac:dyDescent="0.45">
      <c r="K16" t="s">
        <v>196</v>
      </c>
      <c r="N16" t="s">
        <v>210</v>
      </c>
    </row>
    <row r="17" spans="11:22" x14ac:dyDescent="0.45">
      <c r="K17" t="s">
        <v>203</v>
      </c>
      <c r="L17" t="s">
        <v>211</v>
      </c>
      <c r="M17" t="s">
        <v>194</v>
      </c>
      <c r="N17" t="s">
        <v>127</v>
      </c>
      <c r="P17">
        <v>4652.2</v>
      </c>
      <c r="T17">
        <v>6194.8</v>
      </c>
      <c r="U17" s="12">
        <f>(T17/P17)^(1/20)-1</f>
        <v>1.4421500965871248E-2</v>
      </c>
      <c r="V17">
        <f t="shared" si="0"/>
        <v>6</v>
      </c>
    </row>
    <row r="18" spans="11:22" x14ac:dyDescent="0.45">
      <c r="K18" t="s">
        <v>201</v>
      </c>
      <c r="L18" t="s">
        <v>212</v>
      </c>
      <c r="M18" t="s">
        <v>194</v>
      </c>
      <c r="N18" t="s">
        <v>128</v>
      </c>
      <c r="Q18">
        <v>2321</v>
      </c>
      <c r="T18">
        <v>2997</v>
      </c>
      <c r="U18" s="52">
        <f>(T18/Q18)^(1/15)-1</f>
        <v>1.7186935340350651E-2</v>
      </c>
      <c r="V18">
        <f t="shared" si="0"/>
        <v>3</v>
      </c>
    </row>
    <row r="19" spans="11:22" x14ac:dyDescent="0.45">
      <c r="K19" t="s">
        <v>196</v>
      </c>
      <c r="L19" t="s">
        <v>213</v>
      </c>
      <c r="M19" t="s">
        <v>194</v>
      </c>
      <c r="N19" t="s">
        <v>129</v>
      </c>
      <c r="P19">
        <v>3100</v>
      </c>
      <c r="T19">
        <v>3889</v>
      </c>
      <c r="U19" s="12">
        <f>(T19/P19)^(1/20)-1</f>
        <v>1.1402010180109778E-2</v>
      </c>
      <c r="V19">
        <f t="shared" si="0"/>
        <v>10</v>
      </c>
    </row>
    <row r="20" spans="11:22" x14ac:dyDescent="0.45">
      <c r="K20" t="s">
        <v>196</v>
      </c>
      <c r="L20" t="s">
        <v>214</v>
      </c>
      <c r="M20" t="s">
        <v>194</v>
      </c>
      <c r="N20" t="s">
        <v>130</v>
      </c>
      <c r="P20">
        <v>4241</v>
      </c>
      <c r="T20">
        <v>5540</v>
      </c>
      <c r="U20" s="12">
        <f>(T20/P20)^(1/20)-1</f>
        <v>1.3449410994686328E-2</v>
      </c>
      <c r="V20">
        <f t="shared" si="0"/>
        <v>7</v>
      </c>
    </row>
    <row r="21" spans="11:22" x14ac:dyDescent="0.45">
      <c r="K21" t="s">
        <v>203</v>
      </c>
      <c r="L21" t="s">
        <v>215</v>
      </c>
      <c r="M21" t="s">
        <v>194</v>
      </c>
      <c r="N21" t="s">
        <v>131</v>
      </c>
      <c r="P21">
        <v>3073</v>
      </c>
      <c r="T21">
        <v>3586</v>
      </c>
      <c r="U21" s="12">
        <f>(T21/P21)^(1/20)-1</f>
        <v>7.7490240818602896E-3</v>
      </c>
      <c r="V21">
        <f t="shared" si="0"/>
        <v>12</v>
      </c>
    </row>
    <row r="22" spans="11:22" x14ac:dyDescent="0.45">
      <c r="K22" t="s">
        <v>203</v>
      </c>
      <c r="L22" t="s">
        <v>216</v>
      </c>
      <c r="M22" t="s">
        <v>194</v>
      </c>
      <c r="N22" t="s">
        <v>132</v>
      </c>
      <c r="P22">
        <v>532.20000000000005</v>
      </c>
      <c r="R22">
        <v>820</v>
      </c>
      <c r="U22" s="12">
        <f>(R22/P22)^(1/10)-1</f>
        <v>4.4176460005528106E-2</v>
      </c>
      <c r="V22">
        <f t="shared" si="0"/>
        <v>1</v>
      </c>
    </row>
    <row r="27" spans="11:22" x14ac:dyDescent="0.45">
      <c r="L27" s="53"/>
    </row>
    <row r="28" spans="11:22" x14ac:dyDescent="0.45">
      <c r="K28" t="s">
        <v>124</v>
      </c>
      <c r="L28" s="55">
        <f>U7</f>
        <v>1.7550754807282631E-2</v>
      </c>
      <c r="M28">
        <f>V7</f>
        <v>2</v>
      </c>
      <c r="N28" s="54">
        <f>L28*100</f>
        <v>1.7550754807282631</v>
      </c>
    </row>
    <row r="29" spans="11:22" x14ac:dyDescent="0.45">
      <c r="K29" t="s">
        <v>128</v>
      </c>
      <c r="L29" s="55">
        <f>U18</f>
        <v>1.7186935340350651E-2</v>
      </c>
      <c r="M29">
        <f>V18</f>
        <v>3</v>
      </c>
      <c r="N29" s="54">
        <f t="shared" ref="N29:N37" si="1">L29*100</f>
        <v>1.7186935340350651</v>
      </c>
    </row>
    <row r="30" spans="11:22" x14ac:dyDescent="0.45">
      <c r="K30" t="s">
        <v>207</v>
      </c>
      <c r="L30" s="55">
        <f>U14</f>
        <v>1.4992902811382214E-2</v>
      </c>
      <c r="M30">
        <f>V14</f>
        <v>5</v>
      </c>
      <c r="N30" s="54">
        <f t="shared" si="1"/>
        <v>1.4992902811382214</v>
      </c>
    </row>
    <row r="31" spans="11:22" x14ac:dyDescent="0.45">
      <c r="K31" t="s">
        <v>127</v>
      </c>
      <c r="L31" s="55">
        <f>U17</f>
        <v>1.4421500965871248E-2</v>
      </c>
      <c r="M31">
        <f>V17</f>
        <v>6</v>
      </c>
      <c r="N31" s="54">
        <f t="shared" si="1"/>
        <v>1.4421500965871248</v>
      </c>
    </row>
    <row r="32" spans="11:22" x14ac:dyDescent="0.45">
      <c r="K32" t="s">
        <v>130</v>
      </c>
      <c r="L32" s="55">
        <f>U20</f>
        <v>1.3449410994686328E-2</v>
      </c>
      <c r="M32">
        <f>V20</f>
        <v>7</v>
      </c>
      <c r="N32" s="54">
        <f t="shared" si="1"/>
        <v>1.3449410994686328</v>
      </c>
    </row>
    <row r="33" spans="11:14" x14ac:dyDescent="0.45">
      <c r="K33" t="s">
        <v>120</v>
      </c>
      <c r="L33" s="55">
        <f>U10</f>
        <v>1.1834442157854008E-2</v>
      </c>
      <c r="M33">
        <f>V10</f>
        <v>9</v>
      </c>
      <c r="N33" s="54">
        <f t="shared" si="1"/>
        <v>1.1834442157854008</v>
      </c>
    </row>
    <row r="34" spans="11:14" x14ac:dyDescent="0.45">
      <c r="K34" t="s">
        <v>129</v>
      </c>
      <c r="L34" s="55">
        <f>U19</f>
        <v>1.1402010180109778E-2</v>
      </c>
      <c r="M34">
        <f>V19</f>
        <v>10</v>
      </c>
      <c r="N34" s="54">
        <f t="shared" si="1"/>
        <v>1.1402010180109778</v>
      </c>
    </row>
    <row r="35" spans="11:14" x14ac:dyDescent="0.45">
      <c r="K35" t="s">
        <v>122</v>
      </c>
      <c r="L35" s="55">
        <f>U12</f>
        <v>9.4587160720822627E-3</v>
      </c>
      <c r="M35">
        <f>V12</f>
        <v>11</v>
      </c>
      <c r="N35" s="54">
        <f t="shared" si="1"/>
        <v>0.94587160720822627</v>
      </c>
    </row>
    <row r="36" spans="11:14" x14ac:dyDescent="0.45">
      <c r="K36" t="s">
        <v>131</v>
      </c>
      <c r="L36" s="55">
        <f>U21</f>
        <v>7.7490240818602896E-3</v>
      </c>
      <c r="M36">
        <f>V21</f>
        <v>12</v>
      </c>
      <c r="N36" s="54">
        <f t="shared" si="1"/>
        <v>0.77490240818602896</v>
      </c>
    </row>
    <row r="37" spans="11:14" x14ac:dyDescent="0.45">
      <c r="K37" t="s">
        <v>117</v>
      </c>
      <c r="L37" s="55">
        <f>U6</f>
        <v>6.7797371698850029E-3</v>
      </c>
      <c r="M37">
        <f>V6</f>
        <v>13</v>
      </c>
      <c r="N37" s="54">
        <f t="shared" si="1"/>
        <v>0.67797371698850029</v>
      </c>
    </row>
    <row r="38" spans="11:14" x14ac:dyDescent="0.45">
      <c r="L38" s="53">
        <f>AVERAGE(L28:L37)</f>
        <v>1.2482543458136441E-2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A044-42DA-48C8-BD3F-F51BE307A2A7}">
  <dimension ref="A2:O21"/>
  <sheetViews>
    <sheetView zoomScale="85" zoomScaleNormal="85" workbookViewId="0">
      <selection activeCell="N25" sqref="N25"/>
    </sheetView>
  </sheetViews>
  <sheetFormatPr defaultRowHeight="17" x14ac:dyDescent="0.45"/>
  <sheetData>
    <row r="2" spans="1:15" ht="17.5" thickBot="1" x14ac:dyDescent="0.5">
      <c r="A2" t="s">
        <v>230</v>
      </c>
    </row>
    <row r="3" spans="1:15" x14ac:dyDescent="0.45">
      <c r="A3" t="s">
        <v>194</v>
      </c>
      <c r="B3" s="67" t="s">
        <v>223</v>
      </c>
      <c r="C3" s="68" t="s">
        <v>224</v>
      </c>
      <c r="D3" s="68" t="s">
        <v>225</v>
      </c>
      <c r="E3" s="68" t="s">
        <v>226</v>
      </c>
      <c r="F3" s="68" t="s">
        <v>227</v>
      </c>
      <c r="G3" s="68" t="s">
        <v>228</v>
      </c>
      <c r="H3" s="24" t="s">
        <v>229</v>
      </c>
      <c r="J3" s="68" t="s">
        <v>224</v>
      </c>
      <c r="K3" s="68" t="s">
        <v>225</v>
      </c>
      <c r="L3" s="68" t="s">
        <v>226</v>
      </c>
      <c r="M3" s="68" t="s">
        <v>227</v>
      </c>
      <c r="N3" s="68" t="s">
        <v>228</v>
      </c>
      <c r="O3" s="24" t="s">
        <v>229</v>
      </c>
    </row>
    <row r="4" spans="1:15" x14ac:dyDescent="0.45">
      <c r="A4" s="58">
        <v>2022</v>
      </c>
      <c r="B4" s="59">
        <v>234666.59899999999</v>
      </c>
      <c r="C4" s="60">
        <v>29222.350999999999</v>
      </c>
      <c r="D4" s="60">
        <v>117279.35799999999</v>
      </c>
      <c r="E4" s="60">
        <v>27838.147000000001</v>
      </c>
      <c r="F4" s="60">
        <v>47122.216</v>
      </c>
      <c r="G4" s="60">
        <v>3068.4810000000002</v>
      </c>
      <c r="H4" s="60">
        <v>10136.046</v>
      </c>
      <c r="J4" s="11">
        <f>C4/$B$4</f>
        <v>0.12452709982812679</v>
      </c>
      <c r="K4" s="11">
        <f t="shared" ref="K4:O4" si="0">D4/$B$4</f>
        <v>0.49977013558712718</v>
      </c>
      <c r="L4" s="11">
        <f t="shared" si="0"/>
        <v>0.11862850153634349</v>
      </c>
      <c r="M4" s="11">
        <f t="shared" si="0"/>
        <v>0.20080495562983808</v>
      </c>
      <c r="N4" s="11">
        <f t="shared" si="0"/>
        <v>1.307591712274315E-2</v>
      </c>
      <c r="O4" s="11">
        <f t="shared" si="0"/>
        <v>4.3193390295821352E-2</v>
      </c>
    </row>
    <row r="5" spans="1:15" x14ac:dyDescent="0.45">
      <c r="A5" s="61" t="s">
        <v>6</v>
      </c>
      <c r="B5" s="62">
        <v>13226.898999999999</v>
      </c>
      <c r="C5" s="63">
        <v>28.062999999999999</v>
      </c>
      <c r="D5" s="63">
        <v>4118.893</v>
      </c>
      <c r="E5" s="63">
        <v>4094.1410000000001</v>
      </c>
      <c r="F5" s="63">
        <v>4195.826</v>
      </c>
      <c r="G5" s="63">
        <v>513.904</v>
      </c>
      <c r="H5" s="63">
        <v>276.072</v>
      </c>
    </row>
    <row r="6" spans="1:15" x14ac:dyDescent="0.45">
      <c r="A6" s="61" t="s">
        <v>7</v>
      </c>
      <c r="B6" s="62">
        <v>6021.3530000000001</v>
      </c>
      <c r="C6" s="63">
        <v>35.994999999999997</v>
      </c>
      <c r="D6" s="63">
        <v>2508.7660000000001</v>
      </c>
      <c r="E6" s="63">
        <v>1398.5029999999999</v>
      </c>
      <c r="F6" s="63">
        <v>1848.454</v>
      </c>
      <c r="G6" s="63">
        <v>57.843000000000004</v>
      </c>
      <c r="H6" s="63">
        <v>171.791</v>
      </c>
    </row>
    <row r="7" spans="1:15" x14ac:dyDescent="0.45">
      <c r="A7" s="61" t="s">
        <v>8</v>
      </c>
      <c r="B7" s="62">
        <v>4547.6729999999998</v>
      </c>
      <c r="C7" s="63">
        <v>166.27600000000001</v>
      </c>
      <c r="D7" s="63">
        <v>1771.931</v>
      </c>
      <c r="E7" s="63">
        <v>977.67100000000005</v>
      </c>
      <c r="F7" s="63">
        <v>1379.376</v>
      </c>
      <c r="G7" s="63">
        <v>89.135999999999996</v>
      </c>
      <c r="H7" s="63">
        <v>163.28299999999999</v>
      </c>
    </row>
    <row r="8" spans="1:15" x14ac:dyDescent="0.45">
      <c r="A8" s="61" t="s">
        <v>9</v>
      </c>
      <c r="B8" s="62">
        <v>10654.259</v>
      </c>
      <c r="C8" s="63">
        <v>1.2370000000000001</v>
      </c>
      <c r="D8" s="63">
        <v>6527.24</v>
      </c>
      <c r="E8" s="63">
        <v>1482.5419999999999</v>
      </c>
      <c r="F8" s="63">
        <v>2193.59</v>
      </c>
      <c r="G8" s="63">
        <v>297.38299999999998</v>
      </c>
      <c r="H8" s="63">
        <v>152.26599999999999</v>
      </c>
    </row>
    <row r="9" spans="1:15" x14ac:dyDescent="0.45">
      <c r="A9" s="61" t="s">
        <v>10</v>
      </c>
      <c r="B9" s="62">
        <v>2476.4520000000002</v>
      </c>
      <c r="C9" s="63">
        <v>6.73</v>
      </c>
      <c r="D9" s="63">
        <v>932.66700000000003</v>
      </c>
      <c r="E9" s="63">
        <v>661.05100000000004</v>
      </c>
      <c r="F9" s="63">
        <v>784.05100000000004</v>
      </c>
      <c r="G9" s="63">
        <v>43.750999999999998</v>
      </c>
      <c r="H9" s="63">
        <v>48.201999999999998</v>
      </c>
    </row>
    <row r="10" spans="1:15" x14ac:dyDescent="0.45">
      <c r="A10" s="61" t="s">
        <v>11</v>
      </c>
      <c r="B10" s="62">
        <v>2640.43</v>
      </c>
      <c r="C10" s="63">
        <v>10.821</v>
      </c>
      <c r="D10" s="63">
        <v>888.32600000000002</v>
      </c>
      <c r="E10" s="63">
        <v>684.053</v>
      </c>
      <c r="F10" s="63">
        <v>861.45100000000002</v>
      </c>
      <c r="G10" s="63">
        <v>38.755000000000003</v>
      </c>
      <c r="H10" s="63">
        <v>157.023</v>
      </c>
    </row>
    <row r="11" spans="1:15" x14ac:dyDescent="0.45">
      <c r="A11" s="61" t="s">
        <v>12</v>
      </c>
      <c r="B11" s="62">
        <v>30019.593000000001</v>
      </c>
      <c r="C11" s="63">
        <v>410.74</v>
      </c>
      <c r="D11" s="63">
        <v>22498.377</v>
      </c>
      <c r="E11" s="63">
        <v>3541.05</v>
      </c>
      <c r="F11" s="63">
        <v>2831.05</v>
      </c>
      <c r="G11" s="63">
        <v>0</v>
      </c>
      <c r="H11" s="63">
        <v>738.37599999999998</v>
      </c>
    </row>
    <row r="12" spans="1:15" x14ac:dyDescent="0.45">
      <c r="A12" s="61" t="s">
        <v>13</v>
      </c>
      <c r="B12" s="62">
        <v>748.279</v>
      </c>
      <c r="C12" s="63">
        <v>0</v>
      </c>
      <c r="D12" s="63">
        <v>241.023</v>
      </c>
      <c r="E12" s="63">
        <v>102.599</v>
      </c>
      <c r="F12" s="63">
        <v>273.65899999999999</v>
      </c>
      <c r="G12" s="63">
        <v>84.286000000000001</v>
      </c>
      <c r="H12" s="63">
        <v>46.712000000000003</v>
      </c>
    </row>
    <row r="13" spans="1:15" x14ac:dyDescent="0.45">
      <c r="A13" s="61" t="s">
        <v>14</v>
      </c>
      <c r="B13" s="62">
        <v>32144.955000000002</v>
      </c>
      <c r="C13" s="63">
        <v>235.05799999999999</v>
      </c>
      <c r="D13" s="63">
        <v>11440.7</v>
      </c>
      <c r="E13" s="63">
        <v>5481.9409999999998</v>
      </c>
      <c r="F13" s="63">
        <v>12085.666999999999</v>
      </c>
      <c r="G13" s="63">
        <v>1771.864</v>
      </c>
      <c r="H13" s="63">
        <v>1129.7249999999999</v>
      </c>
      <c r="J13" s="12">
        <f>C13/$B$13</f>
        <v>7.3124382970826988E-3</v>
      </c>
      <c r="K13" s="12">
        <f t="shared" ref="K13:O13" si="1">D13/$B$13</f>
        <v>0.35590965985175588</v>
      </c>
      <c r="L13" s="12">
        <f t="shared" si="1"/>
        <v>0.17053814509928539</v>
      </c>
      <c r="M13" s="12">
        <f t="shared" si="1"/>
        <v>0.37597399031978729</v>
      </c>
      <c r="N13" s="12">
        <f t="shared" si="1"/>
        <v>5.5121060209914745E-2</v>
      </c>
      <c r="O13" s="12">
        <f t="shared" si="1"/>
        <v>3.5144706222173895E-2</v>
      </c>
    </row>
    <row r="14" spans="1:15" x14ac:dyDescent="0.45">
      <c r="A14" s="61" t="s">
        <v>15</v>
      </c>
      <c r="B14" s="62">
        <v>6110.4359999999997</v>
      </c>
      <c r="C14" s="63">
        <v>1137.316</v>
      </c>
      <c r="D14" s="63">
        <v>2103.1179999999999</v>
      </c>
      <c r="E14" s="63">
        <v>470.49200000000002</v>
      </c>
      <c r="F14" s="63">
        <v>1489.9949999999999</v>
      </c>
      <c r="G14" s="63">
        <v>2.5840000000000001</v>
      </c>
      <c r="H14" s="63">
        <v>906.93200000000002</v>
      </c>
    </row>
    <row r="15" spans="1:15" x14ac:dyDescent="0.45">
      <c r="A15" s="61" t="s">
        <v>16</v>
      </c>
      <c r="B15" s="62">
        <v>7392.55</v>
      </c>
      <c r="C15" s="63">
        <v>1066.808</v>
      </c>
      <c r="D15" s="63">
        <v>2149.9459999999999</v>
      </c>
      <c r="E15" s="63">
        <v>1001.975</v>
      </c>
      <c r="F15" s="63">
        <v>2529.451</v>
      </c>
      <c r="G15" s="63">
        <v>64.12</v>
      </c>
      <c r="H15" s="63">
        <v>580.25</v>
      </c>
    </row>
    <row r="16" spans="1:15" x14ac:dyDescent="0.45">
      <c r="A16" s="61" t="s">
        <v>17</v>
      </c>
      <c r="B16" s="62">
        <v>39527.811000000002</v>
      </c>
      <c r="C16" s="63">
        <v>6919.7969999999996</v>
      </c>
      <c r="D16" s="63">
        <v>25967.955999999998</v>
      </c>
      <c r="E16" s="63">
        <v>1790.848</v>
      </c>
      <c r="F16" s="63">
        <v>4322.3289999999997</v>
      </c>
      <c r="G16" s="63">
        <v>42.09</v>
      </c>
      <c r="H16" s="63">
        <v>484.79</v>
      </c>
    </row>
    <row r="17" spans="1:8" x14ac:dyDescent="0.45">
      <c r="A17" s="61" t="s">
        <v>18</v>
      </c>
      <c r="B17" s="62">
        <v>5978.1040000000003</v>
      </c>
      <c r="C17" s="63">
        <v>5.1879999999999997</v>
      </c>
      <c r="D17" s="63">
        <v>2224.9270000000001</v>
      </c>
      <c r="E17" s="63">
        <v>1001.462</v>
      </c>
      <c r="F17" s="63">
        <v>1878.1089999999999</v>
      </c>
      <c r="G17" s="63">
        <v>0</v>
      </c>
      <c r="H17" s="63">
        <v>868.41800000000001</v>
      </c>
    </row>
    <row r="18" spans="1:8" x14ac:dyDescent="0.45">
      <c r="A18" s="61" t="s">
        <v>19</v>
      </c>
      <c r="B18" s="62">
        <v>42968.714</v>
      </c>
      <c r="C18" s="63">
        <v>10476.331</v>
      </c>
      <c r="D18" s="63">
        <v>25563.001</v>
      </c>
      <c r="E18" s="63">
        <v>1861.347</v>
      </c>
      <c r="F18" s="63">
        <v>2981.1990000000001</v>
      </c>
      <c r="G18" s="63">
        <v>0</v>
      </c>
      <c r="H18" s="63">
        <v>2086.8339999999998</v>
      </c>
    </row>
    <row r="19" spans="1:8" x14ac:dyDescent="0.45">
      <c r="A19" s="61" t="s">
        <v>20</v>
      </c>
      <c r="B19" s="62">
        <v>19915.566999999999</v>
      </c>
      <c r="C19" s="63">
        <v>8695.6049999999996</v>
      </c>
      <c r="D19" s="63">
        <v>3522.366</v>
      </c>
      <c r="E19" s="63">
        <v>1975.604</v>
      </c>
      <c r="F19" s="63">
        <v>3835.6889999999999</v>
      </c>
      <c r="G19" s="63">
        <v>10.188000000000001</v>
      </c>
      <c r="H19" s="63">
        <v>1876.114</v>
      </c>
    </row>
    <row r="20" spans="1:8" x14ac:dyDescent="0.45">
      <c r="A20" s="61" t="s">
        <v>21</v>
      </c>
      <c r="B20" s="62">
        <v>8722.0490000000009</v>
      </c>
      <c r="C20" s="63">
        <v>26.385999999999999</v>
      </c>
      <c r="D20" s="63">
        <v>3880.5770000000002</v>
      </c>
      <c r="E20" s="63">
        <v>1277.748</v>
      </c>
      <c r="F20" s="63">
        <v>3112.4189999999999</v>
      </c>
      <c r="G20" s="63">
        <v>52.575000000000003</v>
      </c>
      <c r="H20" s="63">
        <v>372.34399999999999</v>
      </c>
    </row>
    <row r="21" spans="1:8" ht="17.5" thickBot="1" x14ac:dyDescent="0.5">
      <c r="A21" s="64" t="s">
        <v>22</v>
      </c>
      <c r="B21" s="65">
        <v>1571.4760000000001</v>
      </c>
      <c r="C21" s="66">
        <v>0</v>
      </c>
      <c r="D21" s="66">
        <v>939.54300000000001</v>
      </c>
      <c r="E21" s="66">
        <v>35.118000000000002</v>
      </c>
      <c r="F21" s="66">
        <v>519.90099999999995</v>
      </c>
      <c r="G21" s="66">
        <v>0</v>
      </c>
      <c r="H21" s="66">
        <v>76.912999999999997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9F48C-AEAF-4A24-A803-F4E55FE0E6FA}">
  <dimension ref="A1"/>
  <sheetViews>
    <sheetView workbookViewId="0"/>
  </sheetViews>
  <sheetFormatPr defaultRowHeight="17" x14ac:dyDescent="0.4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0F06-272F-422A-A70F-F229C0970797}">
  <dimension ref="A1:V94"/>
  <sheetViews>
    <sheetView topLeftCell="A16" workbookViewId="0">
      <selection activeCell="G104" sqref="G104"/>
    </sheetView>
  </sheetViews>
  <sheetFormatPr defaultColWidth="21" defaultRowHeight="17" x14ac:dyDescent="0.45"/>
  <sheetData>
    <row r="1" spans="1:22" ht="20.149999999999999" customHeight="1" x14ac:dyDescent="0.45">
      <c r="A1" s="56" t="s">
        <v>0</v>
      </c>
      <c r="B1" s="56" t="s">
        <v>1</v>
      </c>
      <c r="C1" s="56" t="s">
        <v>2</v>
      </c>
      <c r="D1" s="56" t="s">
        <v>3</v>
      </c>
      <c r="E1" s="57" t="s">
        <v>4</v>
      </c>
      <c r="F1" s="57" t="s">
        <v>4</v>
      </c>
      <c r="G1" s="57" t="s">
        <v>4</v>
      </c>
      <c r="H1" s="57" t="s">
        <v>4</v>
      </c>
      <c r="I1" s="57" t="s">
        <v>4</v>
      </c>
      <c r="J1" s="57" t="s">
        <v>4</v>
      </c>
      <c r="K1" s="57" t="s">
        <v>4</v>
      </c>
      <c r="L1" s="57" t="s">
        <v>4</v>
      </c>
      <c r="M1" s="57" t="s">
        <v>4</v>
      </c>
      <c r="N1" s="57" t="s">
        <v>4</v>
      </c>
      <c r="O1" s="57" t="s">
        <v>4</v>
      </c>
      <c r="P1" s="57" t="s">
        <v>4</v>
      </c>
      <c r="Q1" s="57" t="s">
        <v>4</v>
      </c>
      <c r="R1" s="57" t="s">
        <v>4</v>
      </c>
      <c r="S1" s="57" t="s">
        <v>4</v>
      </c>
      <c r="T1" s="57" t="s">
        <v>4</v>
      </c>
      <c r="U1" s="57" t="s">
        <v>4</v>
      </c>
      <c r="V1" s="57" t="s">
        <v>4</v>
      </c>
    </row>
    <row r="2" spans="1:22" ht="20.149999999999999" customHeight="1" x14ac:dyDescent="0.45">
      <c r="A2" s="57" t="s">
        <v>0</v>
      </c>
      <c r="B2" s="57" t="s">
        <v>1</v>
      </c>
      <c r="C2" s="57" t="s">
        <v>2</v>
      </c>
      <c r="D2" s="57" t="s">
        <v>3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</row>
    <row r="3" spans="1:22" ht="20.149999999999999" customHeight="1" x14ac:dyDescent="0.45">
      <c r="A3" s="2" t="s">
        <v>23</v>
      </c>
      <c r="B3" s="2" t="s">
        <v>24</v>
      </c>
      <c r="C3" s="2" t="s">
        <v>24</v>
      </c>
      <c r="D3" s="2" t="s">
        <v>24</v>
      </c>
      <c r="E3" s="3">
        <v>57779999</v>
      </c>
      <c r="F3" s="3">
        <v>723176</v>
      </c>
      <c r="G3" s="3">
        <v>693590</v>
      </c>
      <c r="H3" s="3">
        <v>293356</v>
      </c>
      <c r="I3" s="3">
        <v>1911643</v>
      </c>
      <c r="J3" s="3">
        <v>471271</v>
      </c>
      <c r="K3" s="3">
        <v>224281</v>
      </c>
      <c r="L3" s="3">
        <v>689744</v>
      </c>
      <c r="M3" s="3">
        <v>169375</v>
      </c>
      <c r="N3" s="3">
        <v>5269025</v>
      </c>
      <c r="O3" s="3">
        <v>6479493</v>
      </c>
      <c r="P3" s="3">
        <v>2785854</v>
      </c>
      <c r="Q3" s="3">
        <v>9023827</v>
      </c>
      <c r="R3" s="3">
        <v>10385213</v>
      </c>
      <c r="S3" s="3">
        <v>7481402</v>
      </c>
      <c r="T3" s="3">
        <v>5315057</v>
      </c>
      <c r="U3" s="3">
        <v>2867620</v>
      </c>
      <c r="V3" s="3">
        <v>2996072</v>
      </c>
    </row>
    <row r="4" spans="1:22" ht="20.149999999999999" customHeight="1" x14ac:dyDescent="0.45">
      <c r="A4" s="4" t="s">
        <v>25</v>
      </c>
      <c r="B4" s="2" t="s">
        <v>26</v>
      </c>
      <c r="C4" s="2" t="s">
        <v>24</v>
      </c>
      <c r="D4" s="2" t="s">
        <v>24</v>
      </c>
      <c r="E4" s="3">
        <v>53154366</v>
      </c>
      <c r="F4" s="3">
        <v>464244</v>
      </c>
      <c r="G4" s="3">
        <v>564693</v>
      </c>
      <c r="H4" s="3">
        <v>185954</v>
      </c>
      <c r="I4" s="3">
        <v>1770371</v>
      </c>
      <c r="J4" s="3">
        <v>376701</v>
      </c>
      <c r="K4" s="3">
        <v>112075</v>
      </c>
      <c r="L4" s="3">
        <v>383256</v>
      </c>
      <c r="M4" s="3">
        <v>129900</v>
      </c>
      <c r="N4" s="3">
        <v>4593272</v>
      </c>
      <c r="O4" s="3">
        <v>6226302</v>
      </c>
      <c r="P4" s="3">
        <v>2458115</v>
      </c>
      <c r="Q4" s="3">
        <v>8500371</v>
      </c>
      <c r="R4" s="3">
        <v>10060735</v>
      </c>
      <c r="S4" s="3">
        <v>7091288</v>
      </c>
      <c r="T4" s="3">
        <v>4943687</v>
      </c>
      <c r="U4" s="3">
        <v>2409541</v>
      </c>
      <c r="V4" s="3">
        <v>2883863</v>
      </c>
    </row>
    <row r="5" spans="1:22" ht="20.149999999999999" customHeight="1" x14ac:dyDescent="0.45">
      <c r="A5" s="4" t="s">
        <v>25</v>
      </c>
      <c r="B5" s="2" t="s">
        <v>27</v>
      </c>
      <c r="C5" s="2" t="s">
        <v>24</v>
      </c>
      <c r="D5" s="2" t="s">
        <v>24</v>
      </c>
      <c r="E5" s="3">
        <v>4625634</v>
      </c>
      <c r="F5" s="3">
        <v>258933</v>
      </c>
      <c r="G5" s="3">
        <v>128897</v>
      </c>
      <c r="H5" s="3">
        <v>107401</v>
      </c>
      <c r="I5" s="3">
        <v>141272</v>
      </c>
      <c r="J5" s="3">
        <v>94570</v>
      </c>
      <c r="K5" s="3">
        <v>112206</v>
      </c>
      <c r="L5" s="3">
        <v>306488</v>
      </c>
      <c r="M5" s="3">
        <v>39475</v>
      </c>
      <c r="N5" s="3">
        <v>675753</v>
      </c>
      <c r="O5" s="3">
        <v>253191</v>
      </c>
      <c r="P5" s="3">
        <v>327739</v>
      </c>
      <c r="Q5" s="3">
        <v>523456</v>
      </c>
      <c r="R5" s="3">
        <v>324479</v>
      </c>
      <c r="S5" s="3">
        <v>390114</v>
      </c>
      <c r="T5" s="3">
        <v>371370</v>
      </c>
      <c r="U5" s="3">
        <v>458079</v>
      </c>
      <c r="V5" s="3">
        <v>112209</v>
      </c>
    </row>
    <row r="6" spans="1:22" ht="20.149999999999999" customHeight="1" x14ac:dyDescent="0.45">
      <c r="A6" s="4" t="s">
        <v>25</v>
      </c>
      <c r="B6" s="2" t="s">
        <v>28</v>
      </c>
      <c r="C6" s="2" t="s">
        <v>24</v>
      </c>
      <c r="D6" s="2" t="s">
        <v>24</v>
      </c>
      <c r="E6" s="3">
        <v>50405547</v>
      </c>
      <c r="F6" s="3">
        <v>388180</v>
      </c>
      <c r="G6" s="3">
        <v>365617</v>
      </c>
      <c r="H6" s="3">
        <v>278409</v>
      </c>
      <c r="I6" s="3">
        <v>564400</v>
      </c>
      <c r="J6" s="3">
        <v>406332</v>
      </c>
      <c r="K6" s="3">
        <v>139650</v>
      </c>
      <c r="L6" s="3">
        <v>472944</v>
      </c>
      <c r="M6" s="3">
        <v>128981</v>
      </c>
      <c r="N6" s="3">
        <v>3723948</v>
      </c>
      <c r="O6" s="3">
        <v>6203412</v>
      </c>
      <c r="P6" s="3">
        <v>2579630</v>
      </c>
      <c r="Q6" s="3">
        <v>6570279</v>
      </c>
      <c r="R6" s="3">
        <v>10274015</v>
      </c>
      <c r="S6" s="3">
        <v>7189211</v>
      </c>
      <c r="T6" s="3">
        <v>5285824</v>
      </c>
      <c r="U6" s="3">
        <v>2839026</v>
      </c>
      <c r="V6" s="3">
        <v>2995689</v>
      </c>
    </row>
    <row r="7" spans="1:22" ht="20.149999999999999" customHeight="1" x14ac:dyDescent="0.45">
      <c r="A7" s="4" t="s">
        <v>25</v>
      </c>
      <c r="B7" s="4" t="s">
        <v>25</v>
      </c>
      <c r="C7" s="2" t="s">
        <v>26</v>
      </c>
      <c r="D7" s="2" t="s">
        <v>24</v>
      </c>
      <c r="E7" s="3">
        <v>45859855</v>
      </c>
      <c r="F7" s="3">
        <v>137330</v>
      </c>
      <c r="G7" s="3">
        <v>239985</v>
      </c>
      <c r="H7" s="3">
        <v>174410</v>
      </c>
      <c r="I7" s="3">
        <v>427586</v>
      </c>
      <c r="J7" s="3">
        <v>316377</v>
      </c>
      <c r="K7" s="3">
        <v>52470</v>
      </c>
      <c r="L7" s="3">
        <v>167847</v>
      </c>
      <c r="M7" s="3">
        <v>89576</v>
      </c>
      <c r="N7" s="3">
        <v>3060639</v>
      </c>
      <c r="O7" s="3">
        <v>5951086</v>
      </c>
      <c r="P7" s="3">
        <v>2252893</v>
      </c>
      <c r="Q7" s="3">
        <v>6049240</v>
      </c>
      <c r="R7" s="3">
        <v>9951295</v>
      </c>
      <c r="S7" s="3">
        <v>6801583</v>
      </c>
      <c r="T7" s="3">
        <v>4919523</v>
      </c>
      <c r="U7" s="3">
        <v>2384152</v>
      </c>
      <c r="V7" s="3">
        <v>2883863</v>
      </c>
    </row>
    <row r="8" spans="1:22" ht="20.149999999999999" customHeight="1" x14ac:dyDescent="0.45">
      <c r="A8" s="4" t="s">
        <v>25</v>
      </c>
      <c r="B8" s="4" t="s">
        <v>25</v>
      </c>
      <c r="C8" s="2" t="s">
        <v>27</v>
      </c>
      <c r="D8" s="2" t="s">
        <v>24</v>
      </c>
      <c r="E8" s="3">
        <v>4545692</v>
      </c>
      <c r="F8" s="3">
        <v>250850</v>
      </c>
      <c r="G8" s="3">
        <v>125632</v>
      </c>
      <c r="H8" s="3">
        <v>103999</v>
      </c>
      <c r="I8" s="3">
        <v>136814</v>
      </c>
      <c r="J8" s="3">
        <v>89955</v>
      </c>
      <c r="K8" s="3">
        <v>87180</v>
      </c>
      <c r="L8" s="3">
        <v>305097</v>
      </c>
      <c r="M8" s="3">
        <v>39405</v>
      </c>
      <c r="N8" s="3">
        <v>663309</v>
      </c>
      <c r="O8" s="3">
        <v>252326</v>
      </c>
      <c r="P8" s="3">
        <v>326737</v>
      </c>
      <c r="Q8" s="3">
        <v>521040</v>
      </c>
      <c r="R8" s="3">
        <v>322720</v>
      </c>
      <c r="S8" s="3">
        <v>387628</v>
      </c>
      <c r="T8" s="3">
        <v>366301</v>
      </c>
      <c r="U8" s="3">
        <v>454874</v>
      </c>
      <c r="V8" s="3">
        <v>111826</v>
      </c>
    </row>
    <row r="9" spans="1:22" ht="20.149999999999999" customHeight="1" x14ac:dyDescent="0.45">
      <c r="A9" s="4" t="s">
        <v>25</v>
      </c>
      <c r="B9" s="2" t="s">
        <v>29</v>
      </c>
      <c r="C9" s="2" t="s">
        <v>24</v>
      </c>
      <c r="D9" s="2" t="s">
        <v>24</v>
      </c>
      <c r="E9" s="3">
        <v>7374452</v>
      </c>
      <c r="F9" s="3">
        <v>334996</v>
      </c>
      <c r="G9" s="3">
        <v>327973</v>
      </c>
      <c r="H9" s="3">
        <v>14947</v>
      </c>
      <c r="I9" s="3">
        <v>1347243</v>
      </c>
      <c r="J9" s="3">
        <v>64940</v>
      </c>
      <c r="K9" s="3">
        <v>84631</v>
      </c>
      <c r="L9" s="3">
        <v>216800</v>
      </c>
      <c r="M9" s="3">
        <v>40394</v>
      </c>
      <c r="N9" s="3">
        <v>1545077</v>
      </c>
      <c r="O9" s="3">
        <v>276081</v>
      </c>
      <c r="P9" s="3">
        <v>206224</v>
      </c>
      <c r="Q9" s="3">
        <v>2453548</v>
      </c>
      <c r="R9" s="3">
        <v>111198</v>
      </c>
      <c r="S9" s="3">
        <v>292191</v>
      </c>
      <c r="T9" s="3">
        <v>29233</v>
      </c>
      <c r="U9" s="3">
        <v>28593</v>
      </c>
      <c r="V9" s="3">
        <v>383</v>
      </c>
    </row>
    <row r="10" spans="1:22" ht="20.149999999999999" customHeight="1" x14ac:dyDescent="0.45">
      <c r="A10" s="4" t="s">
        <v>25</v>
      </c>
      <c r="B10" s="4" t="s">
        <v>25</v>
      </c>
      <c r="C10" s="2" t="s">
        <v>26</v>
      </c>
      <c r="D10" s="2" t="s">
        <v>24</v>
      </c>
      <c r="E10" s="3">
        <v>7294511</v>
      </c>
      <c r="F10" s="3">
        <v>326914</v>
      </c>
      <c r="G10" s="3">
        <v>324708</v>
      </c>
      <c r="H10" s="3">
        <v>11544</v>
      </c>
      <c r="I10" s="3">
        <v>1342785</v>
      </c>
      <c r="J10" s="3">
        <v>60324</v>
      </c>
      <c r="K10" s="3">
        <v>59605</v>
      </c>
      <c r="L10" s="3">
        <v>215409</v>
      </c>
      <c r="M10" s="3">
        <v>40324</v>
      </c>
      <c r="N10" s="3">
        <v>1532633</v>
      </c>
      <c r="O10" s="3">
        <v>275216</v>
      </c>
      <c r="P10" s="3">
        <v>205222</v>
      </c>
      <c r="Q10" s="3">
        <v>2451131</v>
      </c>
      <c r="R10" s="3">
        <v>109439</v>
      </c>
      <c r="S10" s="3">
        <v>289705</v>
      </c>
      <c r="T10" s="3">
        <v>24164</v>
      </c>
      <c r="U10" s="3">
        <v>25388</v>
      </c>
      <c r="V10" s="3" t="s">
        <v>30</v>
      </c>
    </row>
    <row r="11" spans="1:22" ht="20.149999999999999" customHeight="1" x14ac:dyDescent="0.45">
      <c r="A11" s="4" t="s">
        <v>25</v>
      </c>
      <c r="B11" s="4" t="s">
        <v>25</v>
      </c>
      <c r="C11" s="2" t="s">
        <v>27</v>
      </c>
      <c r="D11" s="2" t="s">
        <v>24</v>
      </c>
      <c r="E11" s="3">
        <v>79942</v>
      </c>
      <c r="F11" s="3">
        <v>8082</v>
      </c>
      <c r="G11" s="3">
        <v>3265</v>
      </c>
      <c r="H11" s="3">
        <v>3403</v>
      </c>
      <c r="I11" s="3">
        <v>4458</v>
      </c>
      <c r="J11" s="3">
        <v>4616</v>
      </c>
      <c r="K11" s="3">
        <v>25026</v>
      </c>
      <c r="L11" s="3">
        <v>1392</v>
      </c>
      <c r="M11" s="3">
        <v>70</v>
      </c>
      <c r="N11" s="3">
        <v>12444</v>
      </c>
      <c r="O11" s="3">
        <v>865</v>
      </c>
      <c r="P11" s="3">
        <v>1002</v>
      </c>
      <c r="Q11" s="3">
        <v>2416</v>
      </c>
      <c r="R11" s="3">
        <v>1759</v>
      </c>
      <c r="S11" s="3">
        <v>2487</v>
      </c>
      <c r="T11" s="3">
        <v>5069</v>
      </c>
      <c r="U11" s="3">
        <v>3205</v>
      </c>
      <c r="V11" s="3">
        <v>383</v>
      </c>
    </row>
    <row r="12" spans="1:22" ht="20.149999999999999" customHeight="1" x14ac:dyDescent="0.45">
      <c r="A12" s="2" t="s">
        <v>31</v>
      </c>
      <c r="B12" s="2" t="s">
        <v>24</v>
      </c>
      <c r="C12" s="2" t="s">
        <v>24</v>
      </c>
      <c r="D12" s="2" t="s">
        <v>24</v>
      </c>
      <c r="E12" s="5">
        <v>100</v>
      </c>
      <c r="F12" s="5">
        <v>1.25</v>
      </c>
      <c r="G12" s="5">
        <v>1.2</v>
      </c>
      <c r="H12" s="5">
        <v>0.51</v>
      </c>
      <c r="I12" s="5">
        <v>3.31</v>
      </c>
      <c r="J12" s="5">
        <v>0.82</v>
      </c>
      <c r="K12" s="5">
        <v>0.39</v>
      </c>
      <c r="L12" s="5">
        <v>1.19</v>
      </c>
      <c r="M12" s="5">
        <v>0.28999999999999998</v>
      </c>
      <c r="N12" s="5">
        <v>9.1199999999999992</v>
      </c>
      <c r="O12" s="5">
        <v>11.21</v>
      </c>
      <c r="P12" s="5">
        <v>4.82</v>
      </c>
      <c r="Q12" s="5">
        <v>15.62</v>
      </c>
      <c r="R12" s="5">
        <v>17.97</v>
      </c>
      <c r="S12" s="5">
        <v>12.95</v>
      </c>
      <c r="T12" s="5">
        <v>9.1999999999999993</v>
      </c>
      <c r="U12" s="5">
        <v>4.96</v>
      </c>
      <c r="V12" s="5">
        <v>5.19</v>
      </c>
    </row>
    <row r="13" spans="1:22" ht="20.149999999999999" customHeight="1" x14ac:dyDescent="0.45">
      <c r="A13" s="2" t="s">
        <v>32</v>
      </c>
      <c r="B13" s="2" t="s">
        <v>33</v>
      </c>
      <c r="C13" s="2" t="s">
        <v>24</v>
      </c>
      <c r="D13" s="2" t="s">
        <v>24</v>
      </c>
      <c r="E13" s="3">
        <v>30726260</v>
      </c>
      <c r="F13" s="3">
        <v>290528</v>
      </c>
      <c r="G13" s="3">
        <v>324351</v>
      </c>
      <c r="H13" s="3">
        <v>253577</v>
      </c>
      <c r="I13" s="3">
        <v>258249</v>
      </c>
      <c r="J13" s="3">
        <v>390494</v>
      </c>
      <c r="K13" s="3">
        <v>135265</v>
      </c>
      <c r="L13" s="3">
        <v>177458</v>
      </c>
      <c r="M13" s="3">
        <v>112270</v>
      </c>
      <c r="N13" s="3">
        <v>2133592</v>
      </c>
      <c r="O13" s="3">
        <v>2181578</v>
      </c>
      <c r="P13" s="3">
        <v>1711676</v>
      </c>
      <c r="Q13" s="3">
        <v>3693682</v>
      </c>
      <c r="R13" s="3">
        <v>5534009</v>
      </c>
      <c r="S13" s="3">
        <v>6376158</v>
      </c>
      <c r="T13" s="3">
        <v>4085780</v>
      </c>
      <c r="U13" s="3">
        <v>2279853</v>
      </c>
      <c r="V13" s="3">
        <v>787739</v>
      </c>
    </row>
    <row r="14" spans="1:22" ht="20.149999999999999" customHeight="1" x14ac:dyDescent="0.45">
      <c r="A14" s="4" t="s">
        <v>25</v>
      </c>
      <c r="B14" s="4" t="s">
        <v>25</v>
      </c>
      <c r="C14" s="2" t="s">
        <v>26</v>
      </c>
      <c r="D14" s="2" t="s">
        <v>24</v>
      </c>
      <c r="E14" s="3">
        <v>26682924</v>
      </c>
      <c r="F14" s="3">
        <v>52124</v>
      </c>
      <c r="G14" s="3">
        <v>203830</v>
      </c>
      <c r="H14" s="3">
        <v>154257</v>
      </c>
      <c r="I14" s="3">
        <v>125697</v>
      </c>
      <c r="J14" s="3">
        <v>300547</v>
      </c>
      <c r="K14" s="3">
        <v>52470</v>
      </c>
      <c r="L14" s="3">
        <v>108421</v>
      </c>
      <c r="M14" s="3">
        <v>73232</v>
      </c>
      <c r="N14" s="3">
        <v>1492491</v>
      </c>
      <c r="O14" s="3">
        <v>1931527</v>
      </c>
      <c r="P14" s="3">
        <v>1389816</v>
      </c>
      <c r="Q14" s="3">
        <v>3345851</v>
      </c>
      <c r="R14" s="3">
        <v>5211344</v>
      </c>
      <c r="S14" s="3">
        <v>5991772</v>
      </c>
      <c r="T14" s="3">
        <v>3732454</v>
      </c>
      <c r="U14" s="3">
        <v>1837387</v>
      </c>
      <c r="V14" s="3">
        <v>679703</v>
      </c>
    </row>
    <row r="15" spans="1:22" ht="20.149999999999999" customHeight="1" x14ac:dyDescent="0.45">
      <c r="A15" s="4" t="s">
        <v>25</v>
      </c>
      <c r="B15" s="4" t="s">
        <v>25</v>
      </c>
      <c r="C15" s="2" t="s">
        <v>27</v>
      </c>
      <c r="D15" s="2" t="s">
        <v>24</v>
      </c>
      <c r="E15" s="3">
        <v>4043336</v>
      </c>
      <c r="F15" s="3">
        <v>238404</v>
      </c>
      <c r="G15" s="3">
        <v>120521</v>
      </c>
      <c r="H15" s="3">
        <v>99320</v>
      </c>
      <c r="I15" s="3">
        <v>132552</v>
      </c>
      <c r="J15" s="3">
        <v>89947</v>
      </c>
      <c r="K15" s="3">
        <v>82795</v>
      </c>
      <c r="L15" s="3">
        <v>69037</v>
      </c>
      <c r="M15" s="3">
        <v>39038</v>
      </c>
      <c r="N15" s="3">
        <v>641101</v>
      </c>
      <c r="O15" s="3">
        <v>250051</v>
      </c>
      <c r="P15" s="3">
        <v>321861</v>
      </c>
      <c r="Q15" s="3">
        <v>347831</v>
      </c>
      <c r="R15" s="3">
        <v>322665</v>
      </c>
      <c r="S15" s="3">
        <v>384385</v>
      </c>
      <c r="T15" s="3">
        <v>353326</v>
      </c>
      <c r="U15" s="3">
        <v>442466</v>
      </c>
      <c r="V15" s="3">
        <v>108036</v>
      </c>
    </row>
    <row r="16" spans="1:22" ht="20.149999999999999" customHeight="1" x14ac:dyDescent="0.45">
      <c r="A16" s="4" t="s">
        <v>25</v>
      </c>
      <c r="B16" s="2" t="s">
        <v>34</v>
      </c>
      <c r="C16" s="2" t="s">
        <v>24</v>
      </c>
      <c r="D16" s="2" t="s">
        <v>24</v>
      </c>
      <c r="E16" s="3">
        <v>3369458</v>
      </c>
      <c r="F16" s="3">
        <v>202</v>
      </c>
      <c r="G16" s="3">
        <v>69</v>
      </c>
      <c r="H16" s="3">
        <v>26</v>
      </c>
      <c r="I16" s="3">
        <v>38774</v>
      </c>
      <c r="J16" s="3">
        <v>8</v>
      </c>
      <c r="K16" s="3">
        <v>386</v>
      </c>
      <c r="L16" s="3">
        <v>250</v>
      </c>
      <c r="M16" s="3" t="s">
        <v>30</v>
      </c>
      <c r="N16" s="3">
        <v>4495</v>
      </c>
      <c r="O16" s="3">
        <v>954664</v>
      </c>
      <c r="P16" s="3">
        <v>73</v>
      </c>
      <c r="Q16" s="3">
        <v>2133</v>
      </c>
      <c r="R16" s="3">
        <v>161686</v>
      </c>
      <c r="S16" s="3">
        <v>585571</v>
      </c>
      <c r="T16" s="3">
        <v>913760</v>
      </c>
      <c r="U16" s="3">
        <v>133380</v>
      </c>
      <c r="V16" s="3">
        <v>573980</v>
      </c>
    </row>
    <row r="17" spans="1:22" ht="20.149999999999999" customHeight="1" x14ac:dyDescent="0.45">
      <c r="A17" s="4" t="s">
        <v>25</v>
      </c>
      <c r="B17" s="4" t="s">
        <v>25</v>
      </c>
      <c r="C17" s="2" t="s">
        <v>26</v>
      </c>
      <c r="D17" s="2" t="s">
        <v>24</v>
      </c>
      <c r="E17" s="3">
        <v>3358850</v>
      </c>
      <c r="F17" s="3" t="s">
        <v>30</v>
      </c>
      <c r="G17" s="3">
        <v>5</v>
      </c>
      <c r="H17" s="3" t="s">
        <v>30</v>
      </c>
      <c r="I17" s="3">
        <v>38511</v>
      </c>
      <c r="J17" s="3" t="s">
        <v>30</v>
      </c>
      <c r="K17" s="3" t="s">
        <v>30</v>
      </c>
      <c r="L17" s="3">
        <v>232</v>
      </c>
      <c r="M17" s="3" t="s">
        <v>30</v>
      </c>
      <c r="N17" s="3">
        <v>4418</v>
      </c>
      <c r="O17" s="3">
        <v>952472</v>
      </c>
      <c r="P17" s="3" t="s">
        <v>30</v>
      </c>
      <c r="Q17" s="3">
        <v>2021</v>
      </c>
      <c r="R17" s="3">
        <v>161631</v>
      </c>
      <c r="S17" s="3">
        <v>582492</v>
      </c>
      <c r="T17" s="3">
        <v>912960</v>
      </c>
      <c r="U17" s="3">
        <v>131769</v>
      </c>
      <c r="V17" s="3">
        <v>572340</v>
      </c>
    </row>
    <row r="18" spans="1:22" ht="20.149999999999999" customHeight="1" x14ac:dyDescent="0.45">
      <c r="A18" s="4" t="s">
        <v>25</v>
      </c>
      <c r="B18" s="4" t="s">
        <v>25</v>
      </c>
      <c r="C18" s="2" t="s">
        <v>27</v>
      </c>
      <c r="D18" s="2" t="s">
        <v>24</v>
      </c>
      <c r="E18" s="3">
        <v>10608</v>
      </c>
      <c r="F18" s="3">
        <v>202</v>
      </c>
      <c r="G18" s="3">
        <v>63</v>
      </c>
      <c r="H18" s="3">
        <v>26</v>
      </c>
      <c r="I18" s="3">
        <v>263</v>
      </c>
      <c r="J18" s="3">
        <v>8</v>
      </c>
      <c r="K18" s="3">
        <v>386</v>
      </c>
      <c r="L18" s="3">
        <v>19</v>
      </c>
      <c r="M18" s="3" t="s">
        <v>30</v>
      </c>
      <c r="N18" s="3">
        <v>76</v>
      </c>
      <c r="O18" s="3">
        <v>2192</v>
      </c>
      <c r="P18" s="3">
        <v>73</v>
      </c>
      <c r="Q18" s="3">
        <v>112</v>
      </c>
      <c r="R18" s="3">
        <v>55</v>
      </c>
      <c r="S18" s="3">
        <v>3079</v>
      </c>
      <c r="T18" s="3">
        <v>801</v>
      </c>
      <c r="U18" s="3">
        <v>1611</v>
      </c>
      <c r="V18" s="3">
        <v>1641</v>
      </c>
    </row>
    <row r="19" spans="1:22" ht="20.149999999999999" customHeight="1" x14ac:dyDescent="0.45">
      <c r="A19" s="4" t="s">
        <v>25</v>
      </c>
      <c r="B19" s="2" t="s">
        <v>35</v>
      </c>
      <c r="C19" s="2" t="s">
        <v>24</v>
      </c>
      <c r="D19" s="2" t="s">
        <v>24</v>
      </c>
      <c r="E19" s="3">
        <v>3544866</v>
      </c>
      <c r="F19" s="3">
        <v>379</v>
      </c>
      <c r="G19" s="3">
        <v>244</v>
      </c>
      <c r="H19" s="3">
        <v>14966</v>
      </c>
      <c r="I19" s="3">
        <v>30288</v>
      </c>
      <c r="J19" s="3">
        <v>6269</v>
      </c>
      <c r="K19" s="3">
        <v>122</v>
      </c>
      <c r="L19" s="3">
        <v>437</v>
      </c>
      <c r="M19" s="3" t="s">
        <v>30</v>
      </c>
      <c r="N19" s="3">
        <v>717533</v>
      </c>
      <c r="O19" s="3">
        <v>1169315</v>
      </c>
      <c r="P19" s="3">
        <v>824421</v>
      </c>
      <c r="Q19" s="3">
        <v>52379</v>
      </c>
      <c r="R19" s="3">
        <v>212888</v>
      </c>
      <c r="S19" s="3">
        <v>56039</v>
      </c>
      <c r="T19" s="3">
        <v>238520</v>
      </c>
      <c r="U19" s="3">
        <v>218238</v>
      </c>
      <c r="V19" s="3">
        <v>2829</v>
      </c>
    </row>
    <row r="20" spans="1:22" ht="20.149999999999999" customHeight="1" x14ac:dyDescent="0.45">
      <c r="A20" s="4" t="s">
        <v>25</v>
      </c>
      <c r="B20" s="4" t="s">
        <v>25</v>
      </c>
      <c r="C20" s="2" t="s">
        <v>26</v>
      </c>
      <c r="D20" s="2" t="s">
        <v>24</v>
      </c>
      <c r="E20" s="3">
        <v>3541073</v>
      </c>
      <c r="F20" s="3">
        <v>379</v>
      </c>
      <c r="G20" s="3">
        <v>32</v>
      </c>
      <c r="H20" s="3">
        <v>14966</v>
      </c>
      <c r="I20" s="3">
        <v>28438</v>
      </c>
      <c r="J20" s="3">
        <v>6269</v>
      </c>
      <c r="K20" s="3" t="s">
        <v>30</v>
      </c>
      <c r="L20" s="3">
        <v>437</v>
      </c>
      <c r="M20" s="3" t="s">
        <v>30</v>
      </c>
      <c r="N20" s="3">
        <v>716126</v>
      </c>
      <c r="O20" s="3">
        <v>1169315</v>
      </c>
      <c r="P20" s="3">
        <v>824421</v>
      </c>
      <c r="Q20" s="3">
        <v>52367</v>
      </c>
      <c r="R20" s="3">
        <v>212888</v>
      </c>
      <c r="S20" s="3">
        <v>56039</v>
      </c>
      <c r="T20" s="3">
        <v>238520</v>
      </c>
      <c r="U20" s="3">
        <v>218238</v>
      </c>
      <c r="V20" s="3">
        <v>2638</v>
      </c>
    </row>
    <row r="21" spans="1:22" ht="20.149999999999999" customHeight="1" x14ac:dyDescent="0.45">
      <c r="A21" s="4" t="s">
        <v>25</v>
      </c>
      <c r="B21" s="4" t="s">
        <v>25</v>
      </c>
      <c r="C21" s="2" t="s">
        <v>27</v>
      </c>
      <c r="D21" s="2" t="s">
        <v>24</v>
      </c>
      <c r="E21" s="3">
        <v>3793</v>
      </c>
      <c r="F21" s="3" t="s">
        <v>30</v>
      </c>
      <c r="G21" s="3">
        <v>212</v>
      </c>
      <c r="H21" s="3" t="s">
        <v>30</v>
      </c>
      <c r="I21" s="3">
        <v>1850</v>
      </c>
      <c r="J21" s="3" t="s">
        <v>30</v>
      </c>
      <c r="K21" s="3">
        <v>122</v>
      </c>
      <c r="L21" s="3" t="s">
        <v>30</v>
      </c>
      <c r="M21" s="3" t="s">
        <v>30</v>
      </c>
      <c r="N21" s="3">
        <v>1408</v>
      </c>
      <c r="O21" s="3" t="s">
        <v>30</v>
      </c>
      <c r="P21" s="3" t="s">
        <v>30</v>
      </c>
      <c r="Q21" s="3">
        <v>12</v>
      </c>
      <c r="R21" s="3" t="s">
        <v>30</v>
      </c>
      <c r="S21" s="3" t="s">
        <v>30</v>
      </c>
      <c r="T21" s="3" t="s">
        <v>30</v>
      </c>
      <c r="U21" s="3" t="s">
        <v>30</v>
      </c>
      <c r="V21" s="3">
        <v>190</v>
      </c>
    </row>
    <row r="22" spans="1:22" ht="20.149999999999999" customHeight="1" x14ac:dyDescent="0.45">
      <c r="A22" s="4" t="s">
        <v>25</v>
      </c>
      <c r="B22" s="2" t="s">
        <v>36</v>
      </c>
      <c r="C22" s="2" t="s">
        <v>24</v>
      </c>
      <c r="D22" s="2" t="s">
        <v>24</v>
      </c>
      <c r="E22" s="3">
        <v>423843</v>
      </c>
      <c r="F22" s="3" t="s">
        <v>30</v>
      </c>
      <c r="G22" s="3" t="s">
        <v>30</v>
      </c>
      <c r="H22" s="3" t="s">
        <v>30</v>
      </c>
      <c r="I22" s="3" t="s">
        <v>30</v>
      </c>
      <c r="J22" s="3" t="s">
        <v>30</v>
      </c>
      <c r="K22" s="3" t="s">
        <v>30</v>
      </c>
      <c r="L22" s="3" t="s">
        <v>30</v>
      </c>
      <c r="M22" s="3" t="s">
        <v>30</v>
      </c>
      <c r="N22" s="3">
        <v>423839</v>
      </c>
      <c r="O22" s="3" t="s">
        <v>30</v>
      </c>
      <c r="P22" s="3" t="s">
        <v>30</v>
      </c>
      <c r="Q22" s="3" t="s">
        <v>30</v>
      </c>
      <c r="R22" s="3" t="s">
        <v>30</v>
      </c>
      <c r="S22" s="3">
        <v>3</v>
      </c>
      <c r="T22" s="3" t="s">
        <v>30</v>
      </c>
      <c r="U22" s="3" t="s">
        <v>30</v>
      </c>
      <c r="V22" s="3">
        <v>1</v>
      </c>
    </row>
    <row r="23" spans="1:22" ht="20.149999999999999" customHeight="1" x14ac:dyDescent="0.45">
      <c r="A23" s="4" t="s">
        <v>25</v>
      </c>
      <c r="B23" s="4" t="s">
        <v>25</v>
      </c>
      <c r="C23" s="2" t="s">
        <v>26</v>
      </c>
      <c r="D23" s="2" t="s">
        <v>24</v>
      </c>
      <c r="E23" s="3">
        <v>423843</v>
      </c>
      <c r="F23" s="3" t="s">
        <v>30</v>
      </c>
      <c r="G23" s="3" t="s">
        <v>30</v>
      </c>
      <c r="H23" s="3" t="s">
        <v>30</v>
      </c>
      <c r="I23" s="3" t="s">
        <v>30</v>
      </c>
      <c r="J23" s="3" t="s">
        <v>30</v>
      </c>
      <c r="K23" s="3" t="s">
        <v>30</v>
      </c>
      <c r="L23" s="3" t="s">
        <v>30</v>
      </c>
      <c r="M23" s="3" t="s">
        <v>30</v>
      </c>
      <c r="N23" s="3">
        <v>423839</v>
      </c>
      <c r="O23" s="3" t="s">
        <v>30</v>
      </c>
      <c r="P23" s="3" t="s">
        <v>30</v>
      </c>
      <c r="Q23" s="3" t="s">
        <v>30</v>
      </c>
      <c r="R23" s="3" t="s">
        <v>30</v>
      </c>
      <c r="S23" s="3">
        <v>3</v>
      </c>
      <c r="T23" s="3" t="s">
        <v>30</v>
      </c>
      <c r="U23" s="3" t="s">
        <v>30</v>
      </c>
      <c r="V23" s="3">
        <v>1</v>
      </c>
    </row>
    <row r="24" spans="1:22" ht="20.149999999999999" customHeight="1" x14ac:dyDescent="0.45">
      <c r="A24" s="4" t="s">
        <v>25</v>
      </c>
      <c r="B24" s="2" t="s">
        <v>37</v>
      </c>
      <c r="C24" s="2" t="s">
        <v>24</v>
      </c>
      <c r="D24" s="2" t="s">
        <v>24</v>
      </c>
      <c r="E24" s="3">
        <v>11927592</v>
      </c>
      <c r="F24" s="3">
        <v>27783</v>
      </c>
      <c r="G24" s="3">
        <v>12534</v>
      </c>
      <c r="H24" s="3">
        <v>6072</v>
      </c>
      <c r="I24" s="3">
        <v>228231</v>
      </c>
      <c r="J24" s="3">
        <v>3051</v>
      </c>
      <c r="K24" s="3" t="s">
        <v>30</v>
      </c>
      <c r="L24" s="3">
        <v>290267</v>
      </c>
      <c r="M24" s="3">
        <v>12460</v>
      </c>
      <c r="N24" s="3">
        <v>379897</v>
      </c>
      <c r="O24" s="3">
        <v>1883771</v>
      </c>
      <c r="P24" s="3">
        <v>8211</v>
      </c>
      <c r="Q24" s="3">
        <v>2810616</v>
      </c>
      <c r="R24" s="3">
        <v>4347686</v>
      </c>
      <c r="S24" s="3">
        <v>93969</v>
      </c>
      <c r="T24" s="3">
        <v>19547</v>
      </c>
      <c r="U24" s="3">
        <v>191845</v>
      </c>
      <c r="V24" s="3">
        <v>1611653</v>
      </c>
    </row>
    <row r="25" spans="1:22" ht="20.149999999999999" customHeight="1" x14ac:dyDescent="0.45">
      <c r="A25" s="4" t="s">
        <v>25</v>
      </c>
      <c r="B25" s="4" t="s">
        <v>25</v>
      </c>
      <c r="C25" s="2" t="s">
        <v>26</v>
      </c>
      <c r="D25" s="2" t="s">
        <v>24</v>
      </c>
      <c r="E25" s="3">
        <v>11503337</v>
      </c>
      <c r="F25" s="3">
        <v>27783</v>
      </c>
      <c r="G25" s="3">
        <v>10614</v>
      </c>
      <c r="H25" s="3">
        <v>5187</v>
      </c>
      <c r="I25" s="3">
        <v>228231</v>
      </c>
      <c r="J25" s="3">
        <v>3051</v>
      </c>
      <c r="K25" s="3" t="s">
        <v>30</v>
      </c>
      <c r="L25" s="3">
        <v>55475</v>
      </c>
      <c r="M25" s="3">
        <v>12460</v>
      </c>
      <c r="N25" s="3">
        <v>374028</v>
      </c>
      <c r="O25" s="3">
        <v>1883771</v>
      </c>
      <c r="P25" s="3">
        <v>6231</v>
      </c>
      <c r="Q25" s="3">
        <v>2638367</v>
      </c>
      <c r="R25" s="3">
        <v>4347686</v>
      </c>
      <c r="S25" s="3">
        <v>93806</v>
      </c>
      <c r="T25" s="3">
        <v>13151</v>
      </c>
      <c r="U25" s="3">
        <v>191845</v>
      </c>
      <c r="V25" s="3">
        <v>1611653</v>
      </c>
    </row>
    <row r="26" spans="1:22" ht="20.149999999999999" customHeight="1" x14ac:dyDescent="0.45">
      <c r="A26" s="4" t="s">
        <v>25</v>
      </c>
      <c r="B26" s="4" t="s">
        <v>25</v>
      </c>
      <c r="C26" s="2" t="s">
        <v>27</v>
      </c>
      <c r="D26" s="2" t="s">
        <v>24</v>
      </c>
      <c r="E26" s="3">
        <v>424255</v>
      </c>
      <c r="F26" s="3" t="s">
        <v>30</v>
      </c>
      <c r="G26" s="3">
        <v>1920</v>
      </c>
      <c r="H26" s="3">
        <v>885</v>
      </c>
      <c r="I26" s="3" t="s">
        <v>30</v>
      </c>
      <c r="J26" s="3" t="s">
        <v>30</v>
      </c>
      <c r="K26" s="3" t="s">
        <v>30</v>
      </c>
      <c r="L26" s="3">
        <v>234792</v>
      </c>
      <c r="M26" s="3" t="s">
        <v>30</v>
      </c>
      <c r="N26" s="3">
        <v>5869</v>
      </c>
      <c r="O26" s="3" t="s">
        <v>30</v>
      </c>
      <c r="P26" s="3">
        <v>1980</v>
      </c>
      <c r="Q26" s="3">
        <v>172249</v>
      </c>
      <c r="R26" s="3" t="s">
        <v>30</v>
      </c>
      <c r="S26" s="3">
        <v>163</v>
      </c>
      <c r="T26" s="3">
        <v>6396</v>
      </c>
      <c r="U26" s="3" t="s">
        <v>30</v>
      </c>
      <c r="V26" s="3" t="s">
        <v>30</v>
      </c>
    </row>
    <row r="27" spans="1:22" ht="20.149999999999999" customHeight="1" x14ac:dyDescent="0.45">
      <c r="A27" s="4" t="s">
        <v>25</v>
      </c>
      <c r="B27" s="4" t="s">
        <v>25</v>
      </c>
      <c r="C27" s="2" t="s">
        <v>38</v>
      </c>
      <c r="D27" s="2" t="s">
        <v>24</v>
      </c>
      <c r="E27" s="3">
        <v>152742</v>
      </c>
      <c r="F27" s="3">
        <v>27783</v>
      </c>
      <c r="G27" s="3">
        <v>6051</v>
      </c>
      <c r="H27" s="3">
        <v>885</v>
      </c>
      <c r="I27" s="3">
        <v>18425</v>
      </c>
      <c r="J27" s="3" t="s">
        <v>30</v>
      </c>
      <c r="K27" s="3" t="s">
        <v>30</v>
      </c>
      <c r="L27" s="3" t="s">
        <v>30</v>
      </c>
      <c r="M27" s="3" t="s">
        <v>30</v>
      </c>
      <c r="N27" s="3">
        <v>32676</v>
      </c>
      <c r="O27" s="3">
        <v>11306</v>
      </c>
      <c r="P27" s="3">
        <v>7703</v>
      </c>
      <c r="Q27" s="3">
        <v>12051</v>
      </c>
      <c r="R27" s="3">
        <v>16314</v>
      </c>
      <c r="S27" s="3">
        <v>1477</v>
      </c>
      <c r="T27" s="3">
        <v>8136</v>
      </c>
      <c r="U27" s="3">
        <v>7217</v>
      </c>
      <c r="V27" s="3">
        <v>2718</v>
      </c>
    </row>
    <row r="28" spans="1:22" ht="20.149999999999999" customHeight="1" x14ac:dyDescent="0.45">
      <c r="A28" s="4" t="s">
        <v>25</v>
      </c>
      <c r="B28" s="4" t="s">
        <v>25</v>
      </c>
      <c r="C28" s="4" t="s">
        <v>25</v>
      </c>
      <c r="D28" s="2" t="s">
        <v>26</v>
      </c>
      <c r="E28" s="3">
        <v>135429</v>
      </c>
      <c r="F28" s="3">
        <v>27783</v>
      </c>
      <c r="G28" s="3">
        <v>4131</v>
      </c>
      <c r="H28" s="3" t="s">
        <v>30</v>
      </c>
      <c r="I28" s="3">
        <v>18425</v>
      </c>
      <c r="J28" s="3" t="s">
        <v>30</v>
      </c>
      <c r="K28" s="3" t="s">
        <v>30</v>
      </c>
      <c r="L28" s="3" t="s">
        <v>30</v>
      </c>
      <c r="M28" s="3" t="s">
        <v>30</v>
      </c>
      <c r="N28" s="3">
        <v>26807</v>
      </c>
      <c r="O28" s="3">
        <v>11306</v>
      </c>
      <c r="P28" s="3">
        <v>5723</v>
      </c>
      <c r="Q28" s="3">
        <v>11953</v>
      </c>
      <c r="R28" s="3">
        <v>16314</v>
      </c>
      <c r="S28" s="3">
        <v>1314</v>
      </c>
      <c r="T28" s="3">
        <v>1739</v>
      </c>
      <c r="U28" s="3">
        <v>7217</v>
      </c>
      <c r="V28" s="3">
        <v>2718</v>
      </c>
    </row>
    <row r="29" spans="1:22" ht="20.149999999999999" customHeight="1" x14ac:dyDescent="0.45">
      <c r="A29" s="4" t="s">
        <v>25</v>
      </c>
      <c r="B29" s="4" t="s">
        <v>25</v>
      </c>
      <c r="C29" s="4" t="s">
        <v>25</v>
      </c>
      <c r="D29" s="2" t="s">
        <v>27</v>
      </c>
      <c r="E29" s="3">
        <v>17312</v>
      </c>
      <c r="F29" s="3" t="s">
        <v>30</v>
      </c>
      <c r="G29" s="3">
        <v>1920</v>
      </c>
      <c r="H29" s="3">
        <v>885</v>
      </c>
      <c r="I29" s="3" t="s">
        <v>30</v>
      </c>
      <c r="J29" s="3" t="s">
        <v>30</v>
      </c>
      <c r="K29" s="3" t="s">
        <v>30</v>
      </c>
      <c r="L29" s="3" t="s">
        <v>30</v>
      </c>
      <c r="M29" s="3" t="s">
        <v>30</v>
      </c>
      <c r="N29" s="3">
        <v>5869</v>
      </c>
      <c r="O29" s="3" t="s">
        <v>30</v>
      </c>
      <c r="P29" s="3">
        <v>1980</v>
      </c>
      <c r="Q29" s="3">
        <v>99</v>
      </c>
      <c r="R29" s="3" t="s">
        <v>30</v>
      </c>
      <c r="S29" s="3">
        <v>163</v>
      </c>
      <c r="T29" s="3">
        <v>6396</v>
      </c>
      <c r="U29" s="3" t="s">
        <v>30</v>
      </c>
      <c r="V29" s="3" t="s">
        <v>30</v>
      </c>
    </row>
    <row r="30" spans="1:22" ht="20.149999999999999" customHeight="1" x14ac:dyDescent="0.45">
      <c r="A30" s="4" t="s">
        <v>25</v>
      </c>
      <c r="B30" s="4" t="s">
        <v>25</v>
      </c>
      <c r="C30" s="2" t="s">
        <v>39</v>
      </c>
      <c r="D30" s="2" t="s">
        <v>24</v>
      </c>
      <c r="E30" s="3">
        <v>206760</v>
      </c>
      <c r="F30" s="3" t="s">
        <v>30</v>
      </c>
      <c r="G30" s="3">
        <v>6483</v>
      </c>
      <c r="H30" s="3" t="s">
        <v>30</v>
      </c>
      <c r="I30" s="3">
        <v>188584</v>
      </c>
      <c r="J30" s="3">
        <v>3051</v>
      </c>
      <c r="K30" s="3" t="s">
        <v>30</v>
      </c>
      <c r="L30" s="3" t="s">
        <v>30</v>
      </c>
      <c r="M30" s="3" t="s">
        <v>30</v>
      </c>
      <c r="N30" s="3" t="s">
        <v>30</v>
      </c>
      <c r="O30" s="3">
        <v>1251</v>
      </c>
      <c r="P30" s="3">
        <v>508</v>
      </c>
      <c r="Q30" s="3" t="s">
        <v>30</v>
      </c>
      <c r="R30" s="3" t="s">
        <v>30</v>
      </c>
      <c r="S30" s="3">
        <v>5106</v>
      </c>
      <c r="T30" s="3" t="s">
        <v>30</v>
      </c>
      <c r="U30" s="3" t="s">
        <v>30</v>
      </c>
      <c r="V30" s="3">
        <v>1778</v>
      </c>
    </row>
    <row r="31" spans="1:22" ht="20.149999999999999" customHeight="1" x14ac:dyDescent="0.45">
      <c r="A31" s="4" t="s">
        <v>25</v>
      </c>
      <c r="B31" s="4" t="s">
        <v>25</v>
      </c>
      <c r="C31" s="4" t="s">
        <v>25</v>
      </c>
      <c r="D31" s="2" t="s">
        <v>26</v>
      </c>
      <c r="E31" s="3">
        <v>206760</v>
      </c>
      <c r="F31" s="3" t="s">
        <v>30</v>
      </c>
      <c r="G31" s="3">
        <v>6483</v>
      </c>
      <c r="H31" s="3" t="s">
        <v>30</v>
      </c>
      <c r="I31" s="3">
        <v>188584</v>
      </c>
      <c r="J31" s="3">
        <v>3051</v>
      </c>
      <c r="K31" s="3" t="s">
        <v>30</v>
      </c>
      <c r="L31" s="3" t="s">
        <v>30</v>
      </c>
      <c r="M31" s="3" t="s">
        <v>30</v>
      </c>
      <c r="N31" s="3" t="s">
        <v>30</v>
      </c>
      <c r="O31" s="3">
        <v>1251</v>
      </c>
      <c r="P31" s="3">
        <v>508</v>
      </c>
      <c r="Q31" s="3" t="s">
        <v>30</v>
      </c>
      <c r="R31" s="3" t="s">
        <v>30</v>
      </c>
      <c r="S31" s="3">
        <v>5106</v>
      </c>
      <c r="T31" s="3" t="s">
        <v>30</v>
      </c>
      <c r="U31" s="3" t="s">
        <v>30</v>
      </c>
      <c r="V31" s="3">
        <v>1778</v>
      </c>
    </row>
    <row r="32" spans="1:22" ht="20.149999999999999" customHeight="1" x14ac:dyDescent="0.45">
      <c r="A32" s="4" t="s">
        <v>25</v>
      </c>
      <c r="B32" s="4" t="s">
        <v>25</v>
      </c>
      <c r="C32" s="4" t="s">
        <v>25</v>
      </c>
      <c r="D32" s="2" t="s">
        <v>27</v>
      </c>
      <c r="E32" s="3" t="s">
        <v>30</v>
      </c>
      <c r="F32" s="3" t="s">
        <v>30</v>
      </c>
      <c r="G32" s="3" t="s">
        <v>30</v>
      </c>
      <c r="H32" s="3" t="s">
        <v>30</v>
      </c>
      <c r="I32" s="3" t="s">
        <v>30</v>
      </c>
      <c r="J32" s="3" t="s">
        <v>30</v>
      </c>
      <c r="K32" s="3" t="s">
        <v>30</v>
      </c>
      <c r="L32" s="3" t="s">
        <v>30</v>
      </c>
      <c r="M32" s="3" t="s">
        <v>30</v>
      </c>
      <c r="N32" s="3" t="s">
        <v>30</v>
      </c>
      <c r="O32" s="3" t="s">
        <v>30</v>
      </c>
      <c r="P32" s="3" t="s">
        <v>30</v>
      </c>
      <c r="Q32" s="3" t="s">
        <v>30</v>
      </c>
      <c r="R32" s="3" t="s">
        <v>30</v>
      </c>
      <c r="S32" s="3" t="s">
        <v>30</v>
      </c>
      <c r="T32" s="3" t="s">
        <v>30</v>
      </c>
      <c r="U32" s="3" t="s">
        <v>30</v>
      </c>
      <c r="V32" s="3" t="s">
        <v>30</v>
      </c>
    </row>
    <row r="33" spans="1:22" ht="20.149999999999999" customHeight="1" x14ac:dyDescent="0.45">
      <c r="A33" s="4" t="s">
        <v>25</v>
      </c>
      <c r="B33" s="4" t="s">
        <v>25</v>
      </c>
      <c r="C33" s="2" t="s">
        <v>40</v>
      </c>
      <c r="D33" s="2" t="s">
        <v>24</v>
      </c>
      <c r="E33" s="3">
        <v>319428</v>
      </c>
      <c r="F33" s="3" t="s">
        <v>30</v>
      </c>
      <c r="G33" s="3" t="s">
        <v>30</v>
      </c>
      <c r="H33" s="3">
        <v>5187</v>
      </c>
      <c r="I33" s="3">
        <v>1278</v>
      </c>
      <c r="J33" s="3" t="s">
        <v>30</v>
      </c>
      <c r="K33" s="3" t="s">
        <v>30</v>
      </c>
      <c r="L33" s="3" t="s">
        <v>30</v>
      </c>
      <c r="M33" s="3" t="s">
        <v>30</v>
      </c>
      <c r="N33" s="3" t="s">
        <v>30</v>
      </c>
      <c r="O33" s="3" t="s">
        <v>30</v>
      </c>
      <c r="P33" s="3" t="s">
        <v>30</v>
      </c>
      <c r="Q33" s="3">
        <v>219746</v>
      </c>
      <c r="R33" s="3">
        <v>32047</v>
      </c>
      <c r="S33" s="3">
        <v>61170</v>
      </c>
      <c r="T33" s="3" t="s">
        <v>30</v>
      </c>
      <c r="U33" s="3" t="s">
        <v>30</v>
      </c>
      <c r="V33" s="3" t="s">
        <v>30</v>
      </c>
    </row>
    <row r="34" spans="1:22" ht="20.149999999999999" customHeight="1" x14ac:dyDescent="0.45">
      <c r="A34" s="4" t="s">
        <v>25</v>
      </c>
      <c r="B34" s="4" t="s">
        <v>25</v>
      </c>
      <c r="C34" s="4" t="s">
        <v>25</v>
      </c>
      <c r="D34" s="2" t="s">
        <v>26</v>
      </c>
      <c r="E34" s="3">
        <v>319428</v>
      </c>
      <c r="F34" s="3" t="s">
        <v>30</v>
      </c>
      <c r="G34" s="3" t="s">
        <v>30</v>
      </c>
      <c r="H34" s="3">
        <v>5187</v>
      </c>
      <c r="I34" s="3">
        <v>1278</v>
      </c>
      <c r="J34" s="3" t="s">
        <v>30</v>
      </c>
      <c r="K34" s="3" t="s">
        <v>30</v>
      </c>
      <c r="L34" s="3" t="s">
        <v>30</v>
      </c>
      <c r="M34" s="3" t="s">
        <v>30</v>
      </c>
      <c r="N34" s="3" t="s">
        <v>30</v>
      </c>
      <c r="O34" s="3" t="s">
        <v>30</v>
      </c>
      <c r="P34" s="3" t="s">
        <v>30</v>
      </c>
      <c r="Q34" s="3">
        <v>219746</v>
      </c>
      <c r="R34" s="3">
        <v>32047</v>
      </c>
      <c r="S34" s="3">
        <v>61170</v>
      </c>
      <c r="T34" s="3" t="s">
        <v>30</v>
      </c>
      <c r="U34" s="3" t="s">
        <v>30</v>
      </c>
      <c r="V34" s="3" t="s">
        <v>30</v>
      </c>
    </row>
    <row r="35" spans="1:22" ht="20.149999999999999" customHeight="1" x14ac:dyDescent="0.45">
      <c r="A35" s="4" t="s">
        <v>25</v>
      </c>
      <c r="B35" s="4" t="s">
        <v>25</v>
      </c>
      <c r="C35" s="4" t="s">
        <v>25</v>
      </c>
      <c r="D35" s="2" t="s">
        <v>27</v>
      </c>
      <c r="E35" s="3" t="s">
        <v>30</v>
      </c>
      <c r="F35" s="3" t="s">
        <v>30</v>
      </c>
      <c r="G35" s="3" t="s">
        <v>30</v>
      </c>
      <c r="H35" s="3" t="s">
        <v>30</v>
      </c>
      <c r="I35" s="3" t="s">
        <v>30</v>
      </c>
      <c r="J35" s="3" t="s">
        <v>30</v>
      </c>
      <c r="K35" s="3" t="s">
        <v>30</v>
      </c>
      <c r="L35" s="3" t="s">
        <v>30</v>
      </c>
      <c r="M35" s="3" t="s">
        <v>30</v>
      </c>
      <c r="N35" s="3" t="s">
        <v>30</v>
      </c>
      <c r="O35" s="3" t="s">
        <v>30</v>
      </c>
      <c r="P35" s="3" t="s">
        <v>30</v>
      </c>
      <c r="Q35" s="3" t="s">
        <v>30</v>
      </c>
      <c r="R35" s="3" t="s">
        <v>30</v>
      </c>
      <c r="S35" s="3" t="s">
        <v>30</v>
      </c>
      <c r="T35" s="3" t="s">
        <v>30</v>
      </c>
      <c r="U35" s="3" t="s">
        <v>30</v>
      </c>
      <c r="V35" s="3" t="s">
        <v>30</v>
      </c>
    </row>
    <row r="36" spans="1:22" ht="20.149999999999999" customHeight="1" x14ac:dyDescent="0.45">
      <c r="A36" s="4" t="s">
        <v>25</v>
      </c>
      <c r="B36" s="4" t="s">
        <v>25</v>
      </c>
      <c r="C36" s="2" t="s">
        <v>41</v>
      </c>
      <c r="D36" s="2" t="s">
        <v>24</v>
      </c>
      <c r="E36" s="3">
        <v>7393419</v>
      </c>
      <c r="F36" s="3" t="s">
        <v>30</v>
      </c>
      <c r="G36" s="3" t="s">
        <v>30</v>
      </c>
      <c r="H36" s="3" t="s">
        <v>30</v>
      </c>
      <c r="I36" s="3" t="s">
        <v>30</v>
      </c>
      <c r="J36" s="3" t="s">
        <v>30</v>
      </c>
      <c r="K36" s="3" t="s">
        <v>30</v>
      </c>
      <c r="L36" s="3" t="s">
        <v>30</v>
      </c>
      <c r="M36" s="3" t="s">
        <v>30</v>
      </c>
      <c r="N36" s="3" t="s">
        <v>30</v>
      </c>
      <c r="O36" s="3">
        <v>1667245</v>
      </c>
      <c r="P36" s="3" t="s">
        <v>30</v>
      </c>
      <c r="Q36" s="3">
        <v>1627134</v>
      </c>
      <c r="R36" s="3">
        <v>3967655</v>
      </c>
      <c r="S36" s="3" t="s">
        <v>30</v>
      </c>
      <c r="T36" s="3" t="s">
        <v>30</v>
      </c>
      <c r="U36" s="3">
        <v>131386</v>
      </c>
      <c r="V36" s="3" t="s">
        <v>30</v>
      </c>
    </row>
    <row r="37" spans="1:22" ht="20.149999999999999" customHeight="1" x14ac:dyDescent="0.45">
      <c r="A37" s="4" t="s">
        <v>25</v>
      </c>
      <c r="B37" s="4" t="s">
        <v>25</v>
      </c>
      <c r="C37" s="4" t="s">
        <v>25</v>
      </c>
      <c r="D37" s="2" t="s">
        <v>26</v>
      </c>
      <c r="E37" s="3">
        <v>7393419</v>
      </c>
      <c r="F37" s="3" t="s">
        <v>30</v>
      </c>
      <c r="G37" s="3" t="s">
        <v>30</v>
      </c>
      <c r="H37" s="3" t="s">
        <v>30</v>
      </c>
      <c r="I37" s="3" t="s">
        <v>30</v>
      </c>
      <c r="J37" s="3" t="s">
        <v>30</v>
      </c>
      <c r="K37" s="3" t="s">
        <v>30</v>
      </c>
      <c r="L37" s="3" t="s">
        <v>30</v>
      </c>
      <c r="M37" s="3" t="s">
        <v>30</v>
      </c>
      <c r="N37" s="3" t="s">
        <v>30</v>
      </c>
      <c r="O37" s="3">
        <v>1667245</v>
      </c>
      <c r="P37" s="3" t="s">
        <v>30</v>
      </c>
      <c r="Q37" s="3">
        <v>1627134</v>
      </c>
      <c r="R37" s="3">
        <v>3967655</v>
      </c>
      <c r="S37" s="3" t="s">
        <v>30</v>
      </c>
      <c r="T37" s="3" t="s">
        <v>30</v>
      </c>
      <c r="U37" s="3">
        <v>131386</v>
      </c>
      <c r="V37" s="3" t="s">
        <v>30</v>
      </c>
    </row>
    <row r="38" spans="1:22" ht="20.149999999999999" customHeight="1" x14ac:dyDescent="0.45">
      <c r="A38" s="4" t="s">
        <v>25</v>
      </c>
      <c r="B38" s="4" t="s">
        <v>25</v>
      </c>
      <c r="C38" s="4" t="s">
        <v>25</v>
      </c>
      <c r="D38" s="2" t="s">
        <v>27</v>
      </c>
      <c r="E38" s="3" t="s">
        <v>30</v>
      </c>
      <c r="F38" s="3" t="s">
        <v>30</v>
      </c>
      <c r="G38" s="3" t="s">
        <v>30</v>
      </c>
      <c r="H38" s="3" t="s">
        <v>30</v>
      </c>
      <c r="I38" s="3" t="s">
        <v>30</v>
      </c>
      <c r="J38" s="3" t="s">
        <v>30</v>
      </c>
      <c r="K38" s="3" t="s">
        <v>30</v>
      </c>
      <c r="L38" s="3" t="s">
        <v>30</v>
      </c>
      <c r="M38" s="3" t="s">
        <v>30</v>
      </c>
      <c r="N38" s="3" t="s">
        <v>30</v>
      </c>
      <c r="O38" s="3" t="s">
        <v>30</v>
      </c>
      <c r="P38" s="3" t="s">
        <v>30</v>
      </c>
      <c r="Q38" s="3" t="s">
        <v>30</v>
      </c>
      <c r="R38" s="3" t="s">
        <v>30</v>
      </c>
      <c r="S38" s="3" t="s">
        <v>30</v>
      </c>
      <c r="T38" s="3" t="s">
        <v>30</v>
      </c>
      <c r="U38" s="3" t="s">
        <v>30</v>
      </c>
      <c r="V38" s="3" t="s">
        <v>30</v>
      </c>
    </row>
    <row r="39" spans="1:22" ht="20.149999999999999" customHeight="1" x14ac:dyDescent="0.45">
      <c r="A39" s="4" t="s">
        <v>25</v>
      </c>
      <c r="B39" s="4" t="s">
        <v>25</v>
      </c>
      <c r="C39" s="2" t="s">
        <v>42</v>
      </c>
      <c r="D39" s="2" t="s">
        <v>24</v>
      </c>
      <c r="E39" s="3" t="s">
        <v>30</v>
      </c>
      <c r="F39" s="3" t="s">
        <v>30</v>
      </c>
      <c r="G39" s="3" t="s">
        <v>30</v>
      </c>
      <c r="H39" s="3" t="s">
        <v>30</v>
      </c>
      <c r="I39" s="3" t="s">
        <v>30</v>
      </c>
      <c r="J39" s="3" t="s">
        <v>30</v>
      </c>
      <c r="K39" s="3" t="s">
        <v>30</v>
      </c>
      <c r="L39" s="3" t="s">
        <v>30</v>
      </c>
      <c r="M39" s="3" t="s">
        <v>30</v>
      </c>
      <c r="N39" s="3" t="s">
        <v>30</v>
      </c>
      <c r="O39" s="3" t="s">
        <v>30</v>
      </c>
      <c r="P39" s="3" t="s">
        <v>30</v>
      </c>
      <c r="Q39" s="3" t="s">
        <v>30</v>
      </c>
      <c r="R39" s="3" t="s">
        <v>30</v>
      </c>
      <c r="S39" s="3" t="s">
        <v>30</v>
      </c>
      <c r="T39" s="3" t="s">
        <v>30</v>
      </c>
      <c r="U39" s="3" t="s">
        <v>30</v>
      </c>
      <c r="V39" s="3" t="s">
        <v>30</v>
      </c>
    </row>
    <row r="40" spans="1:22" ht="20.149999999999999" customHeight="1" x14ac:dyDescent="0.45">
      <c r="A40" s="4" t="s">
        <v>25</v>
      </c>
      <c r="B40" s="4" t="s">
        <v>25</v>
      </c>
      <c r="C40" s="4" t="s">
        <v>25</v>
      </c>
      <c r="D40" s="2" t="s">
        <v>26</v>
      </c>
      <c r="E40" s="3" t="s">
        <v>30</v>
      </c>
      <c r="F40" s="3" t="s">
        <v>30</v>
      </c>
      <c r="G40" s="3" t="s">
        <v>30</v>
      </c>
      <c r="H40" s="3" t="s">
        <v>30</v>
      </c>
      <c r="I40" s="3" t="s">
        <v>30</v>
      </c>
      <c r="J40" s="3" t="s">
        <v>30</v>
      </c>
      <c r="K40" s="3" t="s">
        <v>30</v>
      </c>
      <c r="L40" s="3" t="s">
        <v>30</v>
      </c>
      <c r="M40" s="3" t="s">
        <v>30</v>
      </c>
      <c r="N40" s="3" t="s">
        <v>30</v>
      </c>
      <c r="O40" s="3" t="s">
        <v>30</v>
      </c>
      <c r="P40" s="3" t="s">
        <v>30</v>
      </c>
      <c r="Q40" s="3" t="s">
        <v>30</v>
      </c>
      <c r="R40" s="3" t="s">
        <v>30</v>
      </c>
      <c r="S40" s="3" t="s">
        <v>30</v>
      </c>
      <c r="T40" s="3" t="s">
        <v>30</v>
      </c>
      <c r="U40" s="3" t="s">
        <v>30</v>
      </c>
      <c r="V40" s="3" t="s">
        <v>30</v>
      </c>
    </row>
    <row r="41" spans="1:22" ht="20.149999999999999" customHeight="1" x14ac:dyDescent="0.45">
      <c r="A41" s="4" t="s">
        <v>25</v>
      </c>
      <c r="B41" s="4" t="s">
        <v>25</v>
      </c>
      <c r="C41" s="4" t="s">
        <v>25</v>
      </c>
      <c r="D41" s="2" t="s">
        <v>27</v>
      </c>
      <c r="E41" s="3" t="s">
        <v>30</v>
      </c>
      <c r="F41" s="3" t="s">
        <v>30</v>
      </c>
      <c r="G41" s="3" t="s">
        <v>30</v>
      </c>
      <c r="H41" s="3" t="s">
        <v>30</v>
      </c>
      <c r="I41" s="3" t="s">
        <v>30</v>
      </c>
      <c r="J41" s="3" t="s">
        <v>30</v>
      </c>
      <c r="K41" s="3" t="s">
        <v>30</v>
      </c>
      <c r="L41" s="3" t="s">
        <v>30</v>
      </c>
      <c r="M41" s="3" t="s">
        <v>30</v>
      </c>
      <c r="N41" s="3" t="s">
        <v>30</v>
      </c>
      <c r="O41" s="3" t="s">
        <v>30</v>
      </c>
      <c r="P41" s="3" t="s">
        <v>30</v>
      </c>
      <c r="Q41" s="3" t="s">
        <v>30</v>
      </c>
      <c r="R41" s="3" t="s">
        <v>30</v>
      </c>
      <c r="S41" s="3" t="s">
        <v>30</v>
      </c>
      <c r="T41" s="3" t="s">
        <v>30</v>
      </c>
      <c r="U41" s="3" t="s">
        <v>30</v>
      </c>
      <c r="V41" s="3" t="s">
        <v>30</v>
      </c>
    </row>
    <row r="42" spans="1:22" ht="20.149999999999999" customHeight="1" x14ac:dyDescent="0.45">
      <c r="A42" s="4" t="s">
        <v>25</v>
      </c>
      <c r="B42" s="4" t="s">
        <v>25</v>
      </c>
      <c r="C42" s="2" t="s">
        <v>43</v>
      </c>
      <c r="D42" s="2" t="s">
        <v>24</v>
      </c>
      <c r="E42" s="3">
        <v>234792</v>
      </c>
      <c r="F42" s="3" t="s">
        <v>30</v>
      </c>
      <c r="G42" s="3" t="s">
        <v>30</v>
      </c>
      <c r="H42" s="3" t="s">
        <v>30</v>
      </c>
      <c r="I42" s="3" t="s">
        <v>30</v>
      </c>
      <c r="J42" s="3" t="s">
        <v>30</v>
      </c>
      <c r="K42" s="3" t="s">
        <v>30</v>
      </c>
      <c r="L42" s="3">
        <v>234792</v>
      </c>
      <c r="M42" s="3" t="s">
        <v>30</v>
      </c>
      <c r="N42" s="3" t="s">
        <v>30</v>
      </c>
      <c r="O42" s="3" t="s">
        <v>30</v>
      </c>
      <c r="P42" s="3" t="s">
        <v>30</v>
      </c>
      <c r="Q42" s="3" t="s">
        <v>30</v>
      </c>
      <c r="R42" s="3" t="s">
        <v>30</v>
      </c>
      <c r="S42" s="3" t="s">
        <v>30</v>
      </c>
      <c r="T42" s="3" t="s">
        <v>30</v>
      </c>
      <c r="U42" s="3" t="s">
        <v>30</v>
      </c>
      <c r="V42" s="3" t="s">
        <v>30</v>
      </c>
    </row>
    <row r="43" spans="1:22" ht="20.149999999999999" customHeight="1" x14ac:dyDescent="0.45">
      <c r="A43" s="4" t="s">
        <v>25</v>
      </c>
      <c r="B43" s="4" t="s">
        <v>25</v>
      </c>
      <c r="C43" s="4" t="s">
        <v>25</v>
      </c>
      <c r="D43" s="2" t="s">
        <v>27</v>
      </c>
      <c r="E43" s="3">
        <v>234792</v>
      </c>
      <c r="F43" s="3" t="s">
        <v>30</v>
      </c>
      <c r="G43" s="3" t="s">
        <v>30</v>
      </c>
      <c r="H43" s="3" t="s">
        <v>30</v>
      </c>
      <c r="I43" s="3" t="s">
        <v>30</v>
      </c>
      <c r="J43" s="3" t="s">
        <v>30</v>
      </c>
      <c r="K43" s="3" t="s">
        <v>30</v>
      </c>
      <c r="L43" s="3">
        <v>234792</v>
      </c>
      <c r="M43" s="3" t="s">
        <v>30</v>
      </c>
      <c r="N43" s="3" t="s">
        <v>30</v>
      </c>
      <c r="O43" s="3" t="s">
        <v>30</v>
      </c>
      <c r="P43" s="3" t="s">
        <v>30</v>
      </c>
      <c r="Q43" s="3" t="s">
        <v>30</v>
      </c>
      <c r="R43" s="3" t="s">
        <v>30</v>
      </c>
      <c r="S43" s="3" t="s">
        <v>30</v>
      </c>
      <c r="T43" s="3" t="s">
        <v>30</v>
      </c>
      <c r="U43" s="3" t="s">
        <v>30</v>
      </c>
      <c r="V43" s="3" t="s">
        <v>30</v>
      </c>
    </row>
    <row r="44" spans="1:22" ht="20.149999999999999" customHeight="1" x14ac:dyDescent="0.45">
      <c r="A44" s="4" t="s">
        <v>25</v>
      </c>
      <c r="B44" s="4" t="s">
        <v>25</v>
      </c>
      <c r="C44" s="2" t="s">
        <v>44</v>
      </c>
      <c r="D44" s="2" t="s">
        <v>24</v>
      </c>
      <c r="E44" s="3">
        <v>73784</v>
      </c>
      <c r="F44" s="3" t="s">
        <v>30</v>
      </c>
      <c r="G44" s="3" t="s">
        <v>30</v>
      </c>
      <c r="H44" s="3" t="s">
        <v>30</v>
      </c>
      <c r="I44" s="3" t="s">
        <v>30</v>
      </c>
      <c r="J44" s="3" t="s">
        <v>30</v>
      </c>
      <c r="K44" s="3" t="s">
        <v>30</v>
      </c>
      <c r="L44" s="3" t="s">
        <v>30</v>
      </c>
      <c r="M44" s="3" t="s">
        <v>30</v>
      </c>
      <c r="N44" s="3" t="s">
        <v>30</v>
      </c>
      <c r="O44" s="3" t="s">
        <v>30</v>
      </c>
      <c r="P44" s="3" t="s">
        <v>30</v>
      </c>
      <c r="Q44" s="3">
        <v>62373</v>
      </c>
      <c r="R44" s="3" t="s">
        <v>30</v>
      </c>
      <c r="S44" s="3" t="s">
        <v>30</v>
      </c>
      <c r="T44" s="3">
        <v>11412</v>
      </c>
      <c r="U44" s="3" t="s">
        <v>30</v>
      </c>
      <c r="V44" s="3" t="s">
        <v>30</v>
      </c>
    </row>
    <row r="45" spans="1:22" ht="20.149999999999999" customHeight="1" x14ac:dyDescent="0.45">
      <c r="A45" s="4" t="s">
        <v>25</v>
      </c>
      <c r="B45" s="4" t="s">
        <v>25</v>
      </c>
      <c r="C45" s="4" t="s">
        <v>25</v>
      </c>
      <c r="D45" s="2" t="s">
        <v>26</v>
      </c>
      <c r="E45" s="3">
        <v>73784</v>
      </c>
      <c r="F45" s="3" t="s">
        <v>30</v>
      </c>
      <c r="G45" s="3" t="s">
        <v>30</v>
      </c>
      <c r="H45" s="3" t="s">
        <v>30</v>
      </c>
      <c r="I45" s="3" t="s">
        <v>30</v>
      </c>
      <c r="J45" s="3" t="s">
        <v>30</v>
      </c>
      <c r="K45" s="3" t="s">
        <v>30</v>
      </c>
      <c r="L45" s="3" t="s">
        <v>30</v>
      </c>
      <c r="M45" s="3" t="s">
        <v>30</v>
      </c>
      <c r="N45" s="3" t="s">
        <v>30</v>
      </c>
      <c r="O45" s="3" t="s">
        <v>30</v>
      </c>
      <c r="P45" s="3" t="s">
        <v>30</v>
      </c>
      <c r="Q45" s="3">
        <v>62373</v>
      </c>
      <c r="R45" s="3" t="s">
        <v>30</v>
      </c>
      <c r="S45" s="3" t="s">
        <v>30</v>
      </c>
      <c r="T45" s="3">
        <v>11412</v>
      </c>
      <c r="U45" s="3" t="s">
        <v>30</v>
      </c>
      <c r="V45" s="3" t="s">
        <v>30</v>
      </c>
    </row>
    <row r="46" spans="1:22" ht="20.149999999999999" customHeight="1" x14ac:dyDescent="0.45">
      <c r="A46" s="4" t="s">
        <v>25</v>
      </c>
      <c r="B46" s="4" t="s">
        <v>25</v>
      </c>
      <c r="C46" s="2" t="s">
        <v>45</v>
      </c>
      <c r="D46" s="2" t="s">
        <v>24</v>
      </c>
      <c r="E46" s="3">
        <v>1892487</v>
      </c>
      <c r="F46" s="3" t="s">
        <v>30</v>
      </c>
      <c r="G46" s="3" t="s">
        <v>30</v>
      </c>
      <c r="H46" s="3" t="s">
        <v>30</v>
      </c>
      <c r="I46" s="3">
        <v>19945</v>
      </c>
      <c r="J46" s="3" t="s">
        <v>30</v>
      </c>
      <c r="K46" s="3" t="s">
        <v>30</v>
      </c>
      <c r="L46" s="3" t="s">
        <v>30</v>
      </c>
      <c r="M46" s="3">
        <v>12460</v>
      </c>
      <c r="N46" s="3">
        <v>347221</v>
      </c>
      <c r="O46" s="3">
        <v>203969</v>
      </c>
      <c r="P46" s="3" t="s">
        <v>30</v>
      </c>
      <c r="Q46" s="3">
        <v>889312</v>
      </c>
      <c r="R46" s="3">
        <v>331670</v>
      </c>
      <c r="S46" s="3">
        <v>26216</v>
      </c>
      <c r="T46" s="3" t="s">
        <v>30</v>
      </c>
      <c r="U46" s="3">
        <v>53242</v>
      </c>
      <c r="V46" s="3">
        <v>8452</v>
      </c>
    </row>
    <row r="47" spans="1:22" ht="20.149999999999999" customHeight="1" x14ac:dyDescent="0.45">
      <c r="A47" s="4" t="s">
        <v>25</v>
      </c>
      <c r="B47" s="4" t="s">
        <v>25</v>
      </c>
      <c r="C47" s="4" t="s">
        <v>25</v>
      </c>
      <c r="D47" s="2" t="s">
        <v>26</v>
      </c>
      <c r="E47" s="3">
        <v>1720336</v>
      </c>
      <c r="F47" s="3" t="s">
        <v>30</v>
      </c>
      <c r="G47" s="3" t="s">
        <v>30</v>
      </c>
      <c r="H47" s="3" t="s">
        <v>30</v>
      </c>
      <c r="I47" s="3">
        <v>19945</v>
      </c>
      <c r="J47" s="3" t="s">
        <v>30</v>
      </c>
      <c r="K47" s="3" t="s">
        <v>30</v>
      </c>
      <c r="L47" s="3" t="s">
        <v>30</v>
      </c>
      <c r="M47" s="3">
        <v>12460</v>
      </c>
      <c r="N47" s="3">
        <v>347221</v>
      </c>
      <c r="O47" s="3">
        <v>203969</v>
      </c>
      <c r="P47" s="3" t="s">
        <v>30</v>
      </c>
      <c r="Q47" s="3">
        <v>717162</v>
      </c>
      <c r="R47" s="3">
        <v>331670</v>
      </c>
      <c r="S47" s="3">
        <v>26216</v>
      </c>
      <c r="T47" s="3" t="s">
        <v>30</v>
      </c>
      <c r="U47" s="3">
        <v>53242</v>
      </c>
      <c r="V47" s="3">
        <v>8452</v>
      </c>
    </row>
    <row r="48" spans="1:22" ht="20.149999999999999" customHeight="1" x14ac:dyDescent="0.45">
      <c r="A48" s="4" t="s">
        <v>25</v>
      </c>
      <c r="B48" s="4" t="s">
        <v>25</v>
      </c>
      <c r="C48" s="4" t="s">
        <v>25</v>
      </c>
      <c r="D48" s="2" t="s">
        <v>27</v>
      </c>
      <c r="E48" s="3">
        <v>172150</v>
      </c>
      <c r="F48" s="3" t="s">
        <v>30</v>
      </c>
      <c r="G48" s="3" t="s">
        <v>30</v>
      </c>
      <c r="H48" s="3" t="s">
        <v>30</v>
      </c>
      <c r="I48" s="3" t="s">
        <v>30</v>
      </c>
      <c r="J48" s="3" t="s">
        <v>30</v>
      </c>
      <c r="K48" s="3" t="s">
        <v>30</v>
      </c>
      <c r="L48" s="3" t="s">
        <v>30</v>
      </c>
      <c r="M48" s="3" t="s">
        <v>30</v>
      </c>
      <c r="N48" s="3" t="s">
        <v>30</v>
      </c>
      <c r="O48" s="3" t="s">
        <v>30</v>
      </c>
      <c r="P48" s="3" t="s">
        <v>30</v>
      </c>
      <c r="Q48" s="3">
        <v>172150</v>
      </c>
      <c r="R48" s="3" t="s">
        <v>30</v>
      </c>
      <c r="S48" s="3" t="s">
        <v>30</v>
      </c>
      <c r="T48" s="3" t="s">
        <v>30</v>
      </c>
      <c r="U48" s="3" t="s">
        <v>30</v>
      </c>
      <c r="V48" s="3" t="s">
        <v>30</v>
      </c>
    </row>
    <row r="49" spans="1:22" ht="20.149999999999999" customHeight="1" x14ac:dyDescent="0.45">
      <c r="A49" s="4" t="s">
        <v>25</v>
      </c>
      <c r="B49" s="4" t="s">
        <v>25</v>
      </c>
      <c r="C49" s="2" t="s">
        <v>46</v>
      </c>
      <c r="D49" s="2" t="s">
        <v>24</v>
      </c>
      <c r="E49" s="3">
        <v>1654179</v>
      </c>
      <c r="F49" s="3" t="s">
        <v>30</v>
      </c>
      <c r="G49" s="3" t="s">
        <v>30</v>
      </c>
      <c r="H49" s="3" t="s">
        <v>30</v>
      </c>
      <c r="I49" s="3" t="s">
        <v>30</v>
      </c>
      <c r="J49" s="3" t="s">
        <v>30</v>
      </c>
      <c r="K49" s="3" t="s">
        <v>30</v>
      </c>
      <c r="L49" s="3">
        <v>55475</v>
      </c>
      <c r="M49" s="3" t="s">
        <v>30</v>
      </c>
      <c r="N49" s="3" t="s">
        <v>30</v>
      </c>
      <c r="O49" s="3" t="s">
        <v>30</v>
      </c>
      <c r="P49" s="3" t="s">
        <v>30</v>
      </c>
      <c r="Q49" s="3" t="s">
        <v>30</v>
      </c>
      <c r="R49" s="3" t="s">
        <v>30</v>
      </c>
      <c r="S49" s="3" t="s">
        <v>30</v>
      </c>
      <c r="T49" s="3" t="s">
        <v>30</v>
      </c>
      <c r="U49" s="3" t="s">
        <v>30</v>
      </c>
      <c r="V49" s="3">
        <v>1598705</v>
      </c>
    </row>
    <row r="50" spans="1:22" ht="20.149999999999999" customHeight="1" x14ac:dyDescent="0.45">
      <c r="A50" s="4" t="s">
        <v>25</v>
      </c>
      <c r="B50" s="4" t="s">
        <v>25</v>
      </c>
      <c r="C50" s="4" t="s">
        <v>25</v>
      </c>
      <c r="D50" s="2" t="s">
        <v>26</v>
      </c>
      <c r="E50" s="3">
        <v>1654179</v>
      </c>
      <c r="F50" s="3" t="s">
        <v>30</v>
      </c>
      <c r="G50" s="3" t="s">
        <v>30</v>
      </c>
      <c r="H50" s="3" t="s">
        <v>30</v>
      </c>
      <c r="I50" s="3" t="s">
        <v>30</v>
      </c>
      <c r="J50" s="3" t="s">
        <v>30</v>
      </c>
      <c r="K50" s="3" t="s">
        <v>30</v>
      </c>
      <c r="L50" s="3">
        <v>55475</v>
      </c>
      <c r="M50" s="3" t="s">
        <v>30</v>
      </c>
      <c r="N50" s="3" t="s">
        <v>30</v>
      </c>
      <c r="O50" s="3" t="s">
        <v>30</v>
      </c>
      <c r="P50" s="3" t="s">
        <v>30</v>
      </c>
      <c r="Q50" s="3" t="s">
        <v>30</v>
      </c>
      <c r="R50" s="3" t="s">
        <v>30</v>
      </c>
      <c r="S50" s="3" t="s">
        <v>30</v>
      </c>
      <c r="T50" s="3" t="s">
        <v>30</v>
      </c>
      <c r="U50" s="3" t="s">
        <v>30</v>
      </c>
      <c r="V50" s="3">
        <v>1598705</v>
      </c>
    </row>
    <row r="51" spans="1:22" ht="20.149999999999999" customHeight="1" x14ac:dyDescent="0.45">
      <c r="A51" s="4" t="s">
        <v>25</v>
      </c>
      <c r="B51" s="2" t="s">
        <v>47</v>
      </c>
      <c r="C51" s="2" t="s">
        <v>24</v>
      </c>
      <c r="D51" s="2" t="s">
        <v>24</v>
      </c>
      <c r="E51" s="3">
        <v>413529</v>
      </c>
      <c r="F51" s="3">
        <v>69288</v>
      </c>
      <c r="G51" s="3">
        <v>28419</v>
      </c>
      <c r="H51" s="3">
        <v>3768</v>
      </c>
      <c r="I51" s="3">
        <v>8858</v>
      </c>
      <c r="J51" s="3">
        <v>6510</v>
      </c>
      <c r="K51" s="3">
        <v>3878</v>
      </c>
      <c r="L51" s="3">
        <v>4532</v>
      </c>
      <c r="M51" s="3">
        <v>4251</v>
      </c>
      <c r="N51" s="3">
        <v>64591</v>
      </c>
      <c r="O51" s="3">
        <v>14084</v>
      </c>
      <c r="P51" s="3">
        <v>35249</v>
      </c>
      <c r="Q51" s="3">
        <v>11469</v>
      </c>
      <c r="R51" s="3">
        <v>17747</v>
      </c>
      <c r="S51" s="3">
        <v>77472</v>
      </c>
      <c r="T51" s="3">
        <v>28216</v>
      </c>
      <c r="U51" s="3">
        <v>15711</v>
      </c>
      <c r="V51" s="3">
        <v>19487</v>
      </c>
    </row>
    <row r="52" spans="1:22" ht="20.149999999999999" customHeight="1" x14ac:dyDescent="0.45">
      <c r="A52" s="4" t="s">
        <v>25</v>
      </c>
      <c r="B52" s="4" t="s">
        <v>25</v>
      </c>
      <c r="C52" s="2" t="s">
        <v>26</v>
      </c>
      <c r="D52" s="2" t="s">
        <v>24</v>
      </c>
      <c r="E52" s="3">
        <v>349828</v>
      </c>
      <c r="F52" s="3">
        <v>57044</v>
      </c>
      <c r="G52" s="3">
        <v>25503</v>
      </c>
      <c r="H52" s="3" t="s">
        <v>30</v>
      </c>
      <c r="I52" s="3">
        <v>6709</v>
      </c>
      <c r="J52" s="3">
        <v>6510</v>
      </c>
      <c r="K52" s="3" t="s">
        <v>30</v>
      </c>
      <c r="L52" s="3">
        <v>3283</v>
      </c>
      <c r="M52" s="3">
        <v>3884</v>
      </c>
      <c r="N52" s="3">
        <v>49736</v>
      </c>
      <c r="O52" s="3">
        <v>14001</v>
      </c>
      <c r="P52" s="3">
        <v>32426</v>
      </c>
      <c r="Q52" s="3">
        <v>10633</v>
      </c>
      <c r="R52" s="3">
        <v>17747</v>
      </c>
      <c r="S52" s="3">
        <v>77472</v>
      </c>
      <c r="T52" s="3">
        <v>22438</v>
      </c>
      <c r="U52" s="3">
        <v>4914</v>
      </c>
      <c r="V52" s="3">
        <v>17528</v>
      </c>
    </row>
    <row r="53" spans="1:22" ht="20.149999999999999" customHeight="1" x14ac:dyDescent="0.45">
      <c r="A53" s="4" t="s">
        <v>25</v>
      </c>
      <c r="B53" s="4" t="s">
        <v>25</v>
      </c>
      <c r="C53" s="2" t="s">
        <v>27</v>
      </c>
      <c r="D53" s="2" t="s">
        <v>24</v>
      </c>
      <c r="E53" s="3">
        <v>63701</v>
      </c>
      <c r="F53" s="3">
        <v>12244</v>
      </c>
      <c r="G53" s="3">
        <v>2916</v>
      </c>
      <c r="H53" s="3">
        <v>3768</v>
      </c>
      <c r="I53" s="3">
        <v>2149</v>
      </c>
      <c r="J53" s="3" t="s">
        <v>30</v>
      </c>
      <c r="K53" s="3">
        <v>3878</v>
      </c>
      <c r="L53" s="3">
        <v>1249</v>
      </c>
      <c r="M53" s="3">
        <v>367</v>
      </c>
      <c r="N53" s="3">
        <v>14855</v>
      </c>
      <c r="O53" s="3">
        <v>83</v>
      </c>
      <c r="P53" s="3">
        <v>2823</v>
      </c>
      <c r="Q53" s="3">
        <v>836</v>
      </c>
      <c r="R53" s="3" t="s">
        <v>30</v>
      </c>
      <c r="S53" s="3" t="s">
        <v>30</v>
      </c>
      <c r="T53" s="3">
        <v>5778</v>
      </c>
      <c r="U53" s="3">
        <v>10797</v>
      </c>
      <c r="V53" s="3">
        <v>1959</v>
      </c>
    </row>
    <row r="54" spans="1:22" ht="20.149999999999999" customHeight="1" x14ac:dyDescent="0.45">
      <c r="A54" s="4" t="s">
        <v>25</v>
      </c>
      <c r="B54" s="4" t="s">
        <v>25</v>
      </c>
      <c r="C54" s="2" t="s">
        <v>48</v>
      </c>
      <c r="D54" s="2" t="s">
        <v>24</v>
      </c>
      <c r="E54" s="3" t="s">
        <v>30</v>
      </c>
      <c r="F54" s="3" t="s">
        <v>30</v>
      </c>
      <c r="G54" s="3" t="s">
        <v>30</v>
      </c>
      <c r="H54" s="3" t="s">
        <v>30</v>
      </c>
      <c r="I54" s="3" t="s">
        <v>30</v>
      </c>
      <c r="J54" s="3" t="s">
        <v>30</v>
      </c>
      <c r="K54" s="3" t="s">
        <v>30</v>
      </c>
      <c r="L54" s="3" t="s">
        <v>30</v>
      </c>
      <c r="M54" s="3" t="s">
        <v>30</v>
      </c>
      <c r="N54" s="3" t="s">
        <v>30</v>
      </c>
      <c r="O54" s="3" t="s">
        <v>30</v>
      </c>
      <c r="P54" s="3" t="s">
        <v>30</v>
      </c>
      <c r="Q54" s="3" t="s">
        <v>30</v>
      </c>
      <c r="R54" s="3" t="s">
        <v>30</v>
      </c>
      <c r="S54" s="3" t="s">
        <v>30</v>
      </c>
      <c r="T54" s="3" t="s">
        <v>30</v>
      </c>
      <c r="U54" s="3" t="s">
        <v>30</v>
      </c>
      <c r="V54" s="3" t="s">
        <v>30</v>
      </c>
    </row>
    <row r="55" spans="1:22" ht="20.149999999999999" customHeight="1" x14ac:dyDescent="0.45">
      <c r="A55" s="4" t="s">
        <v>25</v>
      </c>
      <c r="B55" s="4" t="s">
        <v>25</v>
      </c>
      <c r="C55" s="4" t="s">
        <v>25</v>
      </c>
      <c r="D55" s="2" t="s">
        <v>26</v>
      </c>
      <c r="E55" s="3" t="s">
        <v>30</v>
      </c>
      <c r="F55" s="3" t="s">
        <v>30</v>
      </c>
      <c r="G55" s="3" t="s">
        <v>30</v>
      </c>
      <c r="H55" s="3" t="s">
        <v>30</v>
      </c>
      <c r="I55" s="3" t="s">
        <v>30</v>
      </c>
      <c r="J55" s="3" t="s">
        <v>30</v>
      </c>
      <c r="K55" s="3" t="s">
        <v>30</v>
      </c>
      <c r="L55" s="3" t="s">
        <v>30</v>
      </c>
      <c r="M55" s="3" t="s">
        <v>30</v>
      </c>
      <c r="N55" s="3" t="s">
        <v>30</v>
      </c>
      <c r="O55" s="3" t="s">
        <v>30</v>
      </c>
      <c r="P55" s="3" t="s">
        <v>30</v>
      </c>
      <c r="Q55" s="3" t="s">
        <v>30</v>
      </c>
      <c r="R55" s="3" t="s">
        <v>30</v>
      </c>
      <c r="S55" s="3" t="s">
        <v>30</v>
      </c>
      <c r="T55" s="3" t="s">
        <v>30</v>
      </c>
      <c r="U55" s="3" t="s">
        <v>30</v>
      </c>
      <c r="V55" s="3" t="s">
        <v>30</v>
      </c>
    </row>
    <row r="56" spans="1:22" ht="20.149999999999999" customHeight="1" x14ac:dyDescent="0.45">
      <c r="A56" s="4" t="s">
        <v>25</v>
      </c>
      <c r="B56" s="4" t="s">
        <v>25</v>
      </c>
      <c r="C56" s="4" t="s">
        <v>25</v>
      </c>
      <c r="D56" s="2" t="s">
        <v>27</v>
      </c>
      <c r="E56" s="3" t="s">
        <v>30</v>
      </c>
      <c r="F56" s="3" t="s">
        <v>30</v>
      </c>
      <c r="G56" s="3" t="s">
        <v>30</v>
      </c>
      <c r="H56" s="3" t="s">
        <v>30</v>
      </c>
      <c r="I56" s="3" t="s">
        <v>30</v>
      </c>
      <c r="J56" s="3" t="s">
        <v>30</v>
      </c>
      <c r="K56" s="3" t="s">
        <v>30</v>
      </c>
      <c r="L56" s="3" t="s">
        <v>30</v>
      </c>
      <c r="M56" s="3" t="s">
        <v>30</v>
      </c>
      <c r="N56" s="3" t="s">
        <v>30</v>
      </c>
      <c r="O56" s="3" t="s">
        <v>30</v>
      </c>
      <c r="P56" s="3" t="s">
        <v>30</v>
      </c>
      <c r="Q56" s="3" t="s">
        <v>30</v>
      </c>
      <c r="R56" s="3" t="s">
        <v>30</v>
      </c>
      <c r="S56" s="3" t="s">
        <v>30</v>
      </c>
      <c r="T56" s="3" t="s">
        <v>30</v>
      </c>
      <c r="U56" s="3" t="s">
        <v>30</v>
      </c>
      <c r="V56" s="3" t="s">
        <v>30</v>
      </c>
    </row>
    <row r="57" spans="1:22" ht="20.149999999999999" customHeight="1" x14ac:dyDescent="0.45">
      <c r="A57" s="4" t="s">
        <v>25</v>
      </c>
      <c r="B57" s="4" t="s">
        <v>25</v>
      </c>
      <c r="C57" s="2" t="s">
        <v>49</v>
      </c>
      <c r="D57" s="2" t="s">
        <v>24</v>
      </c>
      <c r="E57" s="3">
        <v>142400</v>
      </c>
      <c r="F57" s="3" t="s">
        <v>30</v>
      </c>
      <c r="G57" s="3" t="s">
        <v>30</v>
      </c>
      <c r="H57" s="3" t="s">
        <v>30</v>
      </c>
      <c r="I57" s="3">
        <v>8705</v>
      </c>
      <c r="J57" s="3">
        <v>6510</v>
      </c>
      <c r="K57" s="3">
        <v>116</v>
      </c>
      <c r="L57" s="3" t="s">
        <v>30</v>
      </c>
      <c r="M57" s="3">
        <v>3599</v>
      </c>
      <c r="N57" s="3">
        <v>35809</v>
      </c>
      <c r="O57" s="3" t="s">
        <v>30</v>
      </c>
      <c r="P57" s="3">
        <v>30180</v>
      </c>
      <c r="Q57" s="3">
        <v>9059</v>
      </c>
      <c r="R57" s="3">
        <v>6875</v>
      </c>
      <c r="S57" s="3">
        <v>34373</v>
      </c>
      <c r="T57" s="3">
        <v>5563</v>
      </c>
      <c r="U57" s="3">
        <v>1611</v>
      </c>
      <c r="V57" s="3" t="s">
        <v>30</v>
      </c>
    </row>
    <row r="58" spans="1:22" ht="20.149999999999999" customHeight="1" x14ac:dyDescent="0.45">
      <c r="A58" s="4" t="s">
        <v>25</v>
      </c>
      <c r="B58" s="4" t="s">
        <v>25</v>
      </c>
      <c r="C58" s="4" t="s">
        <v>25</v>
      </c>
      <c r="D58" s="2" t="s">
        <v>26</v>
      </c>
      <c r="E58" s="3">
        <v>139179</v>
      </c>
      <c r="F58" s="3" t="s">
        <v>30</v>
      </c>
      <c r="G58" s="3" t="s">
        <v>30</v>
      </c>
      <c r="H58" s="3" t="s">
        <v>30</v>
      </c>
      <c r="I58" s="3">
        <v>6556</v>
      </c>
      <c r="J58" s="3">
        <v>6510</v>
      </c>
      <c r="K58" s="3" t="s">
        <v>30</v>
      </c>
      <c r="L58" s="3" t="s">
        <v>30</v>
      </c>
      <c r="M58" s="3">
        <v>3599</v>
      </c>
      <c r="N58" s="3">
        <v>35809</v>
      </c>
      <c r="O58" s="3" t="s">
        <v>30</v>
      </c>
      <c r="P58" s="3">
        <v>29224</v>
      </c>
      <c r="Q58" s="3">
        <v>9059</v>
      </c>
      <c r="R58" s="3">
        <v>6875</v>
      </c>
      <c r="S58" s="3">
        <v>34373</v>
      </c>
      <c r="T58" s="3">
        <v>5563</v>
      </c>
      <c r="U58" s="3">
        <v>1611</v>
      </c>
      <c r="V58" s="3" t="s">
        <v>30</v>
      </c>
    </row>
    <row r="59" spans="1:22" ht="20.149999999999999" customHeight="1" x14ac:dyDescent="0.45">
      <c r="A59" s="4" t="s">
        <v>25</v>
      </c>
      <c r="B59" s="4" t="s">
        <v>25</v>
      </c>
      <c r="C59" s="4" t="s">
        <v>25</v>
      </c>
      <c r="D59" s="2" t="s">
        <v>27</v>
      </c>
      <c r="E59" s="3">
        <v>3221</v>
      </c>
      <c r="F59" s="3" t="s">
        <v>30</v>
      </c>
      <c r="G59" s="3" t="s">
        <v>30</v>
      </c>
      <c r="H59" s="3" t="s">
        <v>30</v>
      </c>
      <c r="I59" s="3">
        <v>2149</v>
      </c>
      <c r="J59" s="3" t="s">
        <v>30</v>
      </c>
      <c r="K59" s="3">
        <v>116</v>
      </c>
      <c r="L59" s="3" t="s">
        <v>30</v>
      </c>
      <c r="M59" s="3" t="s">
        <v>30</v>
      </c>
      <c r="N59" s="3" t="s">
        <v>30</v>
      </c>
      <c r="O59" s="3" t="s">
        <v>30</v>
      </c>
      <c r="P59" s="3">
        <v>956</v>
      </c>
      <c r="Q59" s="3" t="s">
        <v>30</v>
      </c>
      <c r="R59" s="3" t="s">
        <v>30</v>
      </c>
      <c r="S59" s="3" t="s">
        <v>30</v>
      </c>
      <c r="T59" s="3" t="s">
        <v>30</v>
      </c>
      <c r="U59" s="3" t="s">
        <v>30</v>
      </c>
      <c r="V59" s="3" t="s">
        <v>30</v>
      </c>
    </row>
    <row r="60" spans="1:22" ht="20.149999999999999" customHeight="1" x14ac:dyDescent="0.45">
      <c r="A60" s="4" t="s">
        <v>25</v>
      </c>
      <c r="B60" s="4" t="s">
        <v>25</v>
      </c>
      <c r="C60" s="2" t="s">
        <v>50</v>
      </c>
      <c r="D60" s="2" t="s">
        <v>24</v>
      </c>
      <c r="E60" s="3">
        <v>173702</v>
      </c>
      <c r="F60" s="3">
        <v>69288</v>
      </c>
      <c r="G60" s="3">
        <v>2916</v>
      </c>
      <c r="H60" s="3">
        <v>3768</v>
      </c>
      <c r="I60" s="3">
        <v>153</v>
      </c>
      <c r="J60" s="3" t="s">
        <v>30</v>
      </c>
      <c r="K60" s="3" t="s">
        <v>30</v>
      </c>
      <c r="L60" s="3">
        <v>1249</v>
      </c>
      <c r="M60" s="3">
        <v>367</v>
      </c>
      <c r="N60" s="3">
        <v>28782</v>
      </c>
      <c r="O60" s="3">
        <v>2927</v>
      </c>
      <c r="P60" s="3">
        <v>3807</v>
      </c>
      <c r="Q60" s="3">
        <v>1980</v>
      </c>
      <c r="R60" s="3">
        <v>10847</v>
      </c>
      <c r="S60" s="3" t="s">
        <v>30</v>
      </c>
      <c r="T60" s="3">
        <v>14030</v>
      </c>
      <c r="U60" s="3">
        <v>14100</v>
      </c>
      <c r="V60" s="3">
        <v>19487</v>
      </c>
    </row>
    <row r="61" spans="1:22" ht="20.149999999999999" customHeight="1" x14ac:dyDescent="0.45">
      <c r="A61" s="4" t="s">
        <v>25</v>
      </c>
      <c r="B61" s="4" t="s">
        <v>25</v>
      </c>
      <c r="C61" s="4" t="s">
        <v>25</v>
      </c>
      <c r="D61" s="2" t="s">
        <v>26</v>
      </c>
      <c r="E61" s="3">
        <v>116984</v>
      </c>
      <c r="F61" s="3">
        <v>57044</v>
      </c>
      <c r="G61" s="3" t="s">
        <v>30</v>
      </c>
      <c r="H61" s="3" t="s">
        <v>30</v>
      </c>
      <c r="I61" s="3">
        <v>153</v>
      </c>
      <c r="J61" s="3" t="s">
        <v>30</v>
      </c>
      <c r="K61" s="3" t="s">
        <v>30</v>
      </c>
      <c r="L61" s="3" t="s">
        <v>30</v>
      </c>
      <c r="M61" s="3" t="s">
        <v>30</v>
      </c>
      <c r="N61" s="3">
        <v>13927</v>
      </c>
      <c r="O61" s="3">
        <v>2844</v>
      </c>
      <c r="P61" s="3">
        <v>1940</v>
      </c>
      <c r="Q61" s="3">
        <v>1144</v>
      </c>
      <c r="R61" s="3">
        <v>10847</v>
      </c>
      <c r="S61" s="3" t="s">
        <v>30</v>
      </c>
      <c r="T61" s="3">
        <v>8252</v>
      </c>
      <c r="U61" s="3">
        <v>3303</v>
      </c>
      <c r="V61" s="3">
        <v>17528</v>
      </c>
    </row>
    <row r="62" spans="1:22" ht="20.149999999999999" customHeight="1" x14ac:dyDescent="0.45">
      <c r="A62" s="4" t="s">
        <v>25</v>
      </c>
      <c r="B62" s="4" t="s">
        <v>25</v>
      </c>
      <c r="C62" s="4" t="s">
        <v>25</v>
      </c>
      <c r="D62" s="2" t="s">
        <v>27</v>
      </c>
      <c r="E62" s="3">
        <v>56718</v>
      </c>
      <c r="F62" s="3">
        <v>12244</v>
      </c>
      <c r="G62" s="3">
        <v>2916</v>
      </c>
      <c r="H62" s="3">
        <v>3768</v>
      </c>
      <c r="I62" s="3" t="s">
        <v>30</v>
      </c>
      <c r="J62" s="3" t="s">
        <v>30</v>
      </c>
      <c r="K62" s="3" t="s">
        <v>30</v>
      </c>
      <c r="L62" s="3">
        <v>1249</v>
      </c>
      <c r="M62" s="3">
        <v>367</v>
      </c>
      <c r="N62" s="3">
        <v>14855</v>
      </c>
      <c r="O62" s="3">
        <v>83</v>
      </c>
      <c r="P62" s="3">
        <v>1867</v>
      </c>
      <c r="Q62" s="3">
        <v>836</v>
      </c>
      <c r="R62" s="3" t="s">
        <v>30</v>
      </c>
      <c r="S62" s="3" t="s">
        <v>30</v>
      </c>
      <c r="T62" s="3">
        <v>5778</v>
      </c>
      <c r="U62" s="3">
        <v>10797</v>
      </c>
      <c r="V62" s="3">
        <v>1959</v>
      </c>
    </row>
    <row r="63" spans="1:22" ht="20.149999999999999" customHeight="1" x14ac:dyDescent="0.45">
      <c r="A63" s="4" t="s">
        <v>25</v>
      </c>
      <c r="B63" s="4" t="s">
        <v>25</v>
      </c>
      <c r="C63" s="2" t="s">
        <v>51</v>
      </c>
      <c r="D63" s="2" t="s">
        <v>24</v>
      </c>
      <c r="E63" s="3">
        <v>97427</v>
      </c>
      <c r="F63" s="3" t="s">
        <v>30</v>
      </c>
      <c r="G63" s="3">
        <v>25503</v>
      </c>
      <c r="H63" s="3" t="s">
        <v>30</v>
      </c>
      <c r="I63" s="3" t="s">
        <v>30</v>
      </c>
      <c r="J63" s="3" t="s">
        <v>30</v>
      </c>
      <c r="K63" s="3">
        <v>3762</v>
      </c>
      <c r="L63" s="3">
        <v>3283</v>
      </c>
      <c r="M63" s="3">
        <v>285</v>
      </c>
      <c r="N63" s="3" t="s">
        <v>30</v>
      </c>
      <c r="O63" s="3">
        <v>11157</v>
      </c>
      <c r="P63" s="3">
        <v>1262</v>
      </c>
      <c r="Q63" s="3">
        <v>430</v>
      </c>
      <c r="R63" s="3">
        <v>25</v>
      </c>
      <c r="S63" s="3">
        <v>43099</v>
      </c>
      <c r="T63" s="3">
        <v>8623</v>
      </c>
      <c r="U63" s="3" t="s">
        <v>30</v>
      </c>
      <c r="V63" s="3" t="s">
        <v>30</v>
      </c>
    </row>
    <row r="64" spans="1:22" ht="20.149999999999999" customHeight="1" x14ac:dyDescent="0.45">
      <c r="A64" s="4" t="s">
        <v>25</v>
      </c>
      <c r="B64" s="4" t="s">
        <v>25</v>
      </c>
      <c r="C64" s="4" t="s">
        <v>25</v>
      </c>
      <c r="D64" s="2" t="s">
        <v>26</v>
      </c>
      <c r="E64" s="3">
        <v>93665</v>
      </c>
      <c r="F64" s="3" t="s">
        <v>30</v>
      </c>
      <c r="G64" s="3">
        <v>25503</v>
      </c>
      <c r="H64" s="3" t="s">
        <v>30</v>
      </c>
      <c r="I64" s="3" t="s">
        <v>30</v>
      </c>
      <c r="J64" s="3" t="s">
        <v>30</v>
      </c>
      <c r="K64" s="3" t="s">
        <v>30</v>
      </c>
      <c r="L64" s="3">
        <v>3283</v>
      </c>
      <c r="M64" s="3">
        <v>285</v>
      </c>
      <c r="N64" s="3" t="s">
        <v>30</v>
      </c>
      <c r="O64" s="3">
        <v>11157</v>
      </c>
      <c r="P64" s="3">
        <v>1262</v>
      </c>
      <c r="Q64" s="3">
        <v>430</v>
      </c>
      <c r="R64" s="3">
        <v>25</v>
      </c>
      <c r="S64" s="3">
        <v>43099</v>
      </c>
      <c r="T64" s="3">
        <v>8623</v>
      </c>
      <c r="U64" s="3" t="s">
        <v>30</v>
      </c>
      <c r="V64" s="3" t="s">
        <v>30</v>
      </c>
    </row>
    <row r="65" spans="1:22" ht="20.149999999999999" customHeight="1" x14ac:dyDescent="0.45">
      <c r="A65" s="4" t="s">
        <v>25</v>
      </c>
      <c r="B65" s="4" t="s">
        <v>25</v>
      </c>
      <c r="C65" s="4" t="s">
        <v>25</v>
      </c>
      <c r="D65" s="2" t="s">
        <v>27</v>
      </c>
      <c r="E65" s="3">
        <v>3762</v>
      </c>
      <c r="F65" s="3" t="s">
        <v>30</v>
      </c>
      <c r="G65" s="3" t="s">
        <v>30</v>
      </c>
      <c r="H65" s="3" t="s">
        <v>30</v>
      </c>
      <c r="I65" s="3" t="s">
        <v>30</v>
      </c>
      <c r="J65" s="3" t="s">
        <v>30</v>
      </c>
      <c r="K65" s="3">
        <v>3762</v>
      </c>
      <c r="L65" s="3" t="s">
        <v>30</v>
      </c>
      <c r="M65" s="3" t="s">
        <v>30</v>
      </c>
      <c r="N65" s="3" t="s">
        <v>30</v>
      </c>
      <c r="O65" s="3" t="s">
        <v>30</v>
      </c>
      <c r="P65" s="3" t="s">
        <v>30</v>
      </c>
      <c r="Q65" s="3" t="s">
        <v>30</v>
      </c>
      <c r="R65" s="3" t="s">
        <v>30</v>
      </c>
      <c r="S65" s="3" t="s">
        <v>30</v>
      </c>
      <c r="T65" s="3" t="s">
        <v>30</v>
      </c>
      <c r="U65" s="3" t="s">
        <v>30</v>
      </c>
      <c r="V65" s="3" t="s">
        <v>30</v>
      </c>
    </row>
    <row r="66" spans="1:22" ht="20.149999999999999" customHeight="1" x14ac:dyDescent="0.45">
      <c r="A66" s="4" t="s">
        <v>25</v>
      </c>
      <c r="B66" s="4" t="s">
        <v>25</v>
      </c>
      <c r="C66" s="2" t="s">
        <v>52</v>
      </c>
      <c r="D66" s="2" t="s">
        <v>24</v>
      </c>
      <c r="E66" s="3" t="s">
        <v>30</v>
      </c>
      <c r="F66" s="3" t="s">
        <v>30</v>
      </c>
      <c r="G66" s="3" t="s">
        <v>30</v>
      </c>
      <c r="H66" s="3" t="s">
        <v>30</v>
      </c>
      <c r="I66" s="3" t="s">
        <v>30</v>
      </c>
      <c r="J66" s="3" t="s">
        <v>30</v>
      </c>
      <c r="K66" s="3" t="s">
        <v>30</v>
      </c>
      <c r="L66" s="3" t="s">
        <v>30</v>
      </c>
      <c r="M66" s="3" t="s">
        <v>30</v>
      </c>
      <c r="N66" s="3" t="s">
        <v>30</v>
      </c>
      <c r="O66" s="3" t="s">
        <v>30</v>
      </c>
      <c r="P66" s="3" t="s">
        <v>30</v>
      </c>
      <c r="Q66" s="3" t="s">
        <v>30</v>
      </c>
      <c r="R66" s="3" t="s">
        <v>30</v>
      </c>
      <c r="S66" s="3" t="s">
        <v>30</v>
      </c>
      <c r="T66" s="3" t="s">
        <v>30</v>
      </c>
      <c r="U66" s="3" t="s">
        <v>30</v>
      </c>
      <c r="V66" s="3" t="s">
        <v>30</v>
      </c>
    </row>
    <row r="67" spans="1:22" ht="20.149999999999999" customHeight="1" x14ac:dyDescent="0.45">
      <c r="A67" s="4" t="s">
        <v>25</v>
      </c>
      <c r="B67" s="4" t="s">
        <v>25</v>
      </c>
      <c r="C67" s="4" t="s">
        <v>25</v>
      </c>
      <c r="D67" s="2" t="s">
        <v>27</v>
      </c>
      <c r="E67" s="3" t="s">
        <v>30</v>
      </c>
      <c r="F67" s="3" t="s">
        <v>30</v>
      </c>
      <c r="G67" s="3" t="s">
        <v>30</v>
      </c>
      <c r="H67" s="3" t="s">
        <v>30</v>
      </c>
      <c r="I67" s="3" t="s">
        <v>30</v>
      </c>
      <c r="J67" s="3" t="s">
        <v>30</v>
      </c>
      <c r="K67" s="3" t="s">
        <v>30</v>
      </c>
      <c r="L67" s="3" t="s">
        <v>30</v>
      </c>
      <c r="M67" s="3" t="s">
        <v>30</v>
      </c>
      <c r="N67" s="3" t="s">
        <v>30</v>
      </c>
      <c r="O67" s="3" t="s">
        <v>30</v>
      </c>
      <c r="P67" s="3" t="s">
        <v>30</v>
      </c>
      <c r="Q67" s="3" t="s">
        <v>30</v>
      </c>
      <c r="R67" s="3" t="s">
        <v>30</v>
      </c>
      <c r="S67" s="3" t="s">
        <v>30</v>
      </c>
      <c r="T67" s="3" t="s">
        <v>30</v>
      </c>
      <c r="U67" s="3" t="s">
        <v>30</v>
      </c>
      <c r="V67" s="3" t="s">
        <v>30</v>
      </c>
    </row>
    <row r="68" spans="1:22" ht="20.149999999999999" customHeight="1" x14ac:dyDescent="0.45">
      <c r="A68" s="4" t="s">
        <v>25</v>
      </c>
      <c r="B68" s="4" t="s">
        <v>25</v>
      </c>
      <c r="C68" s="2" t="s">
        <v>53</v>
      </c>
      <c r="D68" s="2" t="s">
        <v>24</v>
      </c>
      <c r="E68" s="3" t="s">
        <v>30</v>
      </c>
      <c r="F68" s="3" t="s">
        <v>30</v>
      </c>
      <c r="G68" s="3" t="s">
        <v>30</v>
      </c>
      <c r="H68" s="3" t="s">
        <v>30</v>
      </c>
      <c r="I68" s="3" t="s">
        <v>30</v>
      </c>
      <c r="J68" s="3" t="s">
        <v>30</v>
      </c>
      <c r="K68" s="3" t="s">
        <v>30</v>
      </c>
      <c r="L68" s="3" t="s">
        <v>30</v>
      </c>
      <c r="M68" s="3" t="s">
        <v>30</v>
      </c>
      <c r="N68" s="3" t="s">
        <v>30</v>
      </c>
      <c r="O68" s="3" t="s">
        <v>30</v>
      </c>
      <c r="P68" s="3" t="s">
        <v>30</v>
      </c>
      <c r="Q68" s="3" t="s">
        <v>30</v>
      </c>
      <c r="R68" s="3" t="s">
        <v>30</v>
      </c>
      <c r="S68" s="3" t="s">
        <v>30</v>
      </c>
      <c r="T68" s="3" t="s">
        <v>30</v>
      </c>
      <c r="U68" s="3" t="s">
        <v>30</v>
      </c>
      <c r="V68" s="3" t="s">
        <v>30</v>
      </c>
    </row>
    <row r="69" spans="1:22" ht="20.149999999999999" customHeight="1" x14ac:dyDescent="0.45">
      <c r="A69" s="4" t="s">
        <v>25</v>
      </c>
      <c r="B69" s="4" t="s">
        <v>25</v>
      </c>
      <c r="C69" s="4" t="s">
        <v>25</v>
      </c>
      <c r="D69" s="2" t="s">
        <v>26</v>
      </c>
      <c r="E69" s="3" t="s">
        <v>30</v>
      </c>
      <c r="F69" s="3" t="s">
        <v>30</v>
      </c>
      <c r="G69" s="3" t="s">
        <v>30</v>
      </c>
      <c r="H69" s="3" t="s">
        <v>30</v>
      </c>
      <c r="I69" s="3" t="s">
        <v>30</v>
      </c>
      <c r="J69" s="3" t="s">
        <v>30</v>
      </c>
      <c r="K69" s="3" t="s">
        <v>30</v>
      </c>
      <c r="L69" s="3" t="s">
        <v>30</v>
      </c>
      <c r="M69" s="3" t="s">
        <v>30</v>
      </c>
      <c r="N69" s="3" t="s">
        <v>30</v>
      </c>
      <c r="O69" s="3" t="s">
        <v>30</v>
      </c>
      <c r="P69" s="3" t="s">
        <v>30</v>
      </c>
      <c r="Q69" s="3" t="s">
        <v>30</v>
      </c>
      <c r="R69" s="3" t="s">
        <v>30</v>
      </c>
      <c r="S69" s="3" t="s">
        <v>30</v>
      </c>
      <c r="T69" s="3" t="s">
        <v>30</v>
      </c>
      <c r="U69" s="3" t="s">
        <v>30</v>
      </c>
      <c r="V69" s="3" t="s">
        <v>30</v>
      </c>
    </row>
    <row r="70" spans="1:22" ht="20.149999999999999" customHeight="1" x14ac:dyDescent="0.45">
      <c r="A70" s="2" t="s">
        <v>54</v>
      </c>
      <c r="B70" s="2" t="s">
        <v>55</v>
      </c>
      <c r="C70" s="2" t="s">
        <v>24</v>
      </c>
      <c r="D70" s="2" t="s">
        <v>24</v>
      </c>
      <c r="E70" s="3">
        <v>5409625</v>
      </c>
      <c r="F70" s="3">
        <v>334996</v>
      </c>
      <c r="G70" s="3">
        <v>327973</v>
      </c>
      <c r="H70" s="3">
        <v>14947</v>
      </c>
      <c r="I70" s="3">
        <v>1347243</v>
      </c>
      <c r="J70" s="3">
        <v>64940</v>
      </c>
      <c r="K70" s="3">
        <v>84631</v>
      </c>
      <c r="L70" s="3">
        <v>216800</v>
      </c>
      <c r="M70" s="3">
        <v>40394</v>
      </c>
      <c r="N70" s="3">
        <v>1545077</v>
      </c>
      <c r="O70" s="3">
        <v>276081</v>
      </c>
      <c r="P70" s="3">
        <v>206224</v>
      </c>
      <c r="Q70" s="3">
        <v>488720</v>
      </c>
      <c r="R70" s="3">
        <v>111198</v>
      </c>
      <c r="S70" s="3">
        <v>292191</v>
      </c>
      <c r="T70" s="3">
        <v>29233</v>
      </c>
      <c r="U70" s="3">
        <v>28593</v>
      </c>
      <c r="V70" s="3">
        <v>383</v>
      </c>
    </row>
    <row r="71" spans="1:22" ht="20.149999999999999" customHeight="1" x14ac:dyDescent="0.45">
      <c r="A71" s="4" t="s">
        <v>25</v>
      </c>
      <c r="B71" s="4" t="s">
        <v>25</v>
      </c>
      <c r="C71" s="2" t="s">
        <v>26</v>
      </c>
      <c r="D71" s="2" t="s">
        <v>24</v>
      </c>
      <c r="E71" s="3">
        <v>5329684</v>
      </c>
      <c r="F71" s="3">
        <v>326914</v>
      </c>
      <c r="G71" s="3">
        <v>324708</v>
      </c>
      <c r="H71" s="3">
        <v>11544</v>
      </c>
      <c r="I71" s="3">
        <v>1342785</v>
      </c>
      <c r="J71" s="3">
        <v>60324</v>
      </c>
      <c r="K71" s="3">
        <v>59605</v>
      </c>
      <c r="L71" s="3">
        <v>215409</v>
      </c>
      <c r="M71" s="3">
        <v>40324</v>
      </c>
      <c r="N71" s="3">
        <v>1532633</v>
      </c>
      <c r="O71" s="3">
        <v>275216</v>
      </c>
      <c r="P71" s="3">
        <v>205222</v>
      </c>
      <c r="Q71" s="3">
        <v>486304</v>
      </c>
      <c r="R71" s="3">
        <v>109439</v>
      </c>
      <c r="S71" s="3">
        <v>289705</v>
      </c>
      <c r="T71" s="3">
        <v>24164</v>
      </c>
      <c r="U71" s="3">
        <v>25388</v>
      </c>
      <c r="V71" s="3" t="s">
        <v>30</v>
      </c>
    </row>
    <row r="72" spans="1:22" ht="20.149999999999999" customHeight="1" x14ac:dyDescent="0.45">
      <c r="A72" s="4" t="s">
        <v>25</v>
      </c>
      <c r="B72" s="4" t="s">
        <v>25</v>
      </c>
      <c r="C72" s="2" t="s">
        <v>27</v>
      </c>
      <c r="D72" s="2" t="s">
        <v>24</v>
      </c>
      <c r="E72" s="3">
        <v>79942</v>
      </c>
      <c r="F72" s="3">
        <v>8082</v>
      </c>
      <c r="G72" s="3">
        <v>3265</v>
      </c>
      <c r="H72" s="3">
        <v>3403</v>
      </c>
      <c r="I72" s="3">
        <v>4458</v>
      </c>
      <c r="J72" s="3">
        <v>4616</v>
      </c>
      <c r="K72" s="3">
        <v>25026</v>
      </c>
      <c r="L72" s="3">
        <v>1392</v>
      </c>
      <c r="M72" s="3">
        <v>70</v>
      </c>
      <c r="N72" s="3">
        <v>12444</v>
      </c>
      <c r="O72" s="3">
        <v>865</v>
      </c>
      <c r="P72" s="3">
        <v>1002</v>
      </c>
      <c r="Q72" s="3">
        <v>2416</v>
      </c>
      <c r="R72" s="3">
        <v>1759</v>
      </c>
      <c r="S72" s="3">
        <v>2487</v>
      </c>
      <c r="T72" s="3">
        <v>5069</v>
      </c>
      <c r="U72" s="3">
        <v>3205</v>
      </c>
      <c r="V72" s="3">
        <v>383</v>
      </c>
    </row>
    <row r="73" spans="1:22" ht="20.149999999999999" customHeight="1" x14ac:dyDescent="0.45">
      <c r="A73" s="4" t="s">
        <v>25</v>
      </c>
      <c r="B73" s="2" t="s">
        <v>56</v>
      </c>
      <c r="C73" s="2" t="s">
        <v>24</v>
      </c>
      <c r="D73" s="2" t="s">
        <v>24</v>
      </c>
      <c r="E73" s="3">
        <v>1964827</v>
      </c>
      <c r="F73" s="3" t="s">
        <v>30</v>
      </c>
      <c r="G73" s="3" t="s">
        <v>30</v>
      </c>
      <c r="H73" s="3" t="s">
        <v>30</v>
      </c>
      <c r="I73" s="3" t="s">
        <v>30</v>
      </c>
      <c r="J73" s="3" t="s">
        <v>30</v>
      </c>
      <c r="K73" s="3" t="s">
        <v>30</v>
      </c>
      <c r="L73" s="3" t="s">
        <v>30</v>
      </c>
      <c r="M73" s="3" t="s">
        <v>30</v>
      </c>
      <c r="N73" s="3" t="s">
        <v>30</v>
      </c>
      <c r="O73" s="3" t="s">
        <v>30</v>
      </c>
      <c r="P73" s="3" t="s">
        <v>30</v>
      </c>
      <c r="Q73" s="3">
        <v>1964827</v>
      </c>
      <c r="R73" s="3" t="s">
        <v>30</v>
      </c>
      <c r="S73" s="3" t="s">
        <v>30</v>
      </c>
      <c r="T73" s="3" t="s">
        <v>30</v>
      </c>
      <c r="U73" s="3" t="s">
        <v>30</v>
      </c>
      <c r="V73" s="3" t="s">
        <v>30</v>
      </c>
    </row>
    <row r="74" spans="1:22" ht="20.149999999999999" customHeight="1" x14ac:dyDescent="0.45">
      <c r="A74" s="6" t="s">
        <v>25</v>
      </c>
      <c r="B74" s="6" t="s">
        <v>25</v>
      </c>
      <c r="C74" s="7" t="s">
        <v>26</v>
      </c>
      <c r="D74" s="7" t="s">
        <v>24</v>
      </c>
      <c r="E74" s="3">
        <v>1964827</v>
      </c>
      <c r="F74" s="3" t="s">
        <v>30</v>
      </c>
      <c r="G74" s="3" t="s">
        <v>30</v>
      </c>
      <c r="H74" s="3" t="s">
        <v>30</v>
      </c>
      <c r="I74" s="3" t="s">
        <v>30</v>
      </c>
      <c r="J74" s="3" t="s">
        <v>30</v>
      </c>
      <c r="K74" s="3" t="s">
        <v>30</v>
      </c>
      <c r="L74" s="3" t="s">
        <v>30</v>
      </c>
      <c r="M74" s="3" t="s">
        <v>30</v>
      </c>
      <c r="N74" s="3" t="s">
        <v>30</v>
      </c>
      <c r="O74" s="3" t="s">
        <v>30</v>
      </c>
      <c r="P74" s="3" t="s">
        <v>30</v>
      </c>
      <c r="Q74" s="3">
        <v>1964827</v>
      </c>
      <c r="R74" s="3" t="s">
        <v>30</v>
      </c>
      <c r="S74" s="3" t="s">
        <v>30</v>
      </c>
      <c r="T74" s="3" t="s">
        <v>30</v>
      </c>
      <c r="U74" s="3" t="s">
        <v>30</v>
      </c>
      <c r="V74" s="3" t="s">
        <v>30</v>
      </c>
    </row>
    <row r="76" spans="1:22" x14ac:dyDescent="0.45">
      <c r="A76" s="8" t="s">
        <v>57</v>
      </c>
      <c r="B76" s="8" t="s">
        <v>58</v>
      </c>
    </row>
    <row r="77" spans="1:22" x14ac:dyDescent="0.45">
      <c r="A77" s="8" t="s">
        <v>59</v>
      </c>
      <c r="B77" s="8" t="s">
        <v>60</v>
      </c>
    </row>
    <row r="78" spans="1:22" x14ac:dyDescent="0.45">
      <c r="A78" s="8" t="s">
        <v>61</v>
      </c>
      <c r="B78" s="8" t="s">
        <v>62</v>
      </c>
    </row>
    <row r="79" spans="1:22" x14ac:dyDescent="0.45">
      <c r="A79" s="8" t="s">
        <v>63</v>
      </c>
      <c r="B79" s="8" t="s">
        <v>219</v>
      </c>
    </row>
    <row r="80" spans="1:22" x14ac:dyDescent="0.45">
      <c r="A80" s="8" t="s">
        <v>64</v>
      </c>
      <c r="B80" s="8" t="s">
        <v>65</v>
      </c>
    </row>
    <row r="81" spans="1:2" x14ac:dyDescent="0.45">
      <c r="A81" s="8" t="s">
        <v>66</v>
      </c>
      <c r="B81" s="8" t="s">
        <v>67</v>
      </c>
    </row>
    <row r="82" spans="1:2" x14ac:dyDescent="0.45">
      <c r="A82" s="8" t="s">
        <v>25</v>
      </c>
      <c r="B82" s="8" t="s">
        <v>68</v>
      </c>
    </row>
    <row r="83" spans="1:2" x14ac:dyDescent="0.45">
      <c r="A83" s="8" t="s">
        <v>69</v>
      </c>
    </row>
    <row r="84" spans="1:2" x14ac:dyDescent="0.45">
      <c r="A84" s="8" t="s">
        <v>70</v>
      </c>
      <c r="B84" s="8" t="s">
        <v>71</v>
      </c>
    </row>
    <row r="85" spans="1:2" x14ac:dyDescent="0.45">
      <c r="A85" s="8" t="s">
        <v>25</v>
      </c>
      <c r="B85" s="8" t="s">
        <v>72</v>
      </c>
    </row>
    <row r="86" spans="1:2" x14ac:dyDescent="0.45">
      <c r="A86" s="8" t="s">
        <v>25</v>
      </c>
      <c r="B86" s="8" t="s">
        <v>73</v>
      </c>
    </row>
    <row r="87" spans="1:2" x14ac:dyDescent="0.45">
      <c r="A87" s="8" t="s">
        <v>25</v>
      </c>
      <c r="B87" s="8" t="s">
        <v>74</v>
      </c>
    </row>
    <row r="88" spans="1:2" x14ac:dyDescent="0.45">
      <c r="A88" s="8" t="s">
        <v>25</v>
      </c>
      <c r="B88" s="8" t="s">
        <v>75</v>
      </c>
    </row>
    <row r="89" spans="1:2" x14ac:dyDescent="0.45">
      <c r="A89" s="8" t="s">
        <v>25</v>
      </c>
      <c r="B89" s="8" t="s">
        <v>76</v>
      </c>
    </row>
    <row r="90" spans="1:2" x14ac:dyDescent="0.45">
      <c r="A90" s="8" t="s">
        <v>25</v>
      </c>
      <c r="B90" s="8" t="s">
        <v>77</v>
      </c>
    </row>
    <row r="91" spans="1:2" x14ac:dyDescent="0.45">
      <c r="A91" s="8" t="s">
        <v>25</v>
      </c>
      <c r="B91" s="8" t="s">
        <v>78</v>
      </c>
    </row>
    <row r="92" spans="1:2" x14ac:dyDescent="0.45">
      <c r="A92" s="8" t="s">
        <v>25</v>
      </c>
      <c r="B92" s="8" t="s">
        <v>79</v>
      </c>
    </row>
    <row r="93" spans="1:2" x14ac:dyDescent="0.45">
      <c r="A93" s="8" t="s">
        <v>25</v>
      </c>
      <c r="B93" s="8" t="s">
        <v>25</v>
      </c>
    </row>
    <row r="94" spans="1:2" x14ac:dyDescent="0.45">
      <c r="A94" s="8" t="s">
        <v>80</v>
      </c>
      <c r="B94" s="8" t="s">
        <v>81</v>
      </c>
    </row>
  </sheetData>
  <mergeCells count="5">
    <mergeCell ref="A1:A2"/>
    <mergeCell ref="B1:B2"/>
    <mergeCell ref="C1:C2"/>
    <mergeCell ref="D1:D2"/>
    <mergeCell ref="E1:V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EE09-3C3C-4C15-AD43-F9B27F543D7B}">
  <dimension ref="A1:T26"/>
  <sheetViews>
    <sheetView workbookViewId="0">
      <selection activeCell="D35" sqref="D35"/>
    </sheetView>
  </sheetViews>
  <sheetFormatPr defaultColWidth="21" defaultRowHeight="17" x14ac:dyDescent="0.45"/>
  <sheetData>
    <row r="1" spans="1:20" ht="20.149999999999999" customHeight="1" x14ac:dyDescent="0.45">
      <c r="A1" s="56" t="s">
        <v>87</v>
      </c>
      <c r="B1" s="57" t="s">
        <v>4</v>
      </c>
      <c r="C1" s="57" t="s">
        <v>4</v>
      </c>
      <c r="D1" s="57" t="s">
        <v>4</v>
      </c>
      <c r="E1" s="57" t="s">
        <v>4</v>
      </c>
      <c r="F1" s="57" t="s">
        <v>4</v>
      </c>
      <c r="G1" s="57" t="s">
        <v>4</v>
      </c>
      <c r="H1" s="57" t="s">
        <v>4</v>
      </c>
      <c r="I1" s="57" t="s">
        <v>4</v>
      </c>
      <c r="J1" s="57" t="s">
        <v>4</v>
      </c>
      <c r="K1" s="57" t="s">
        <v>4</v>
      </c>
      <c r="L1" s="57" t="s">
        <v>4</v>
      </c>
      <c r="M1" s="57" t="s">
        <v>4</v>
      </c>
      <c r="N1" s="57" t="s">
        <v>4</v>
      </c>
      <c r="O1" s="57" t="s">
        <v>4</v>
      </c>
      <c r="P1" s="57" t="s">
        <v>4</v>
      </c>
      <c r="Q1" s="57" t="s">
        <v>4</v>
      </c>
      <c r="R1" s="57" t="s">
        <v>4</v>
      </c>
      <c r="S1" s="57" t="s">
        <v>4</v>
      </c>
      <c r="T1" s="57" t="s">
        <v>4</v>
      </c>
    </row>
    <row r="2" spans="1:20" ht="20.149999999999999" customHeight="1" x14ac:dyDescent="0.45">
      <c r="A2" s="57" t="s">
        <v>87</v>
      </c>
      <c r="B2" s="1" t="s">
        <v>88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89</v>
      </c>
    </row>
    <row r="3" spans="1:20" ht="20.149999999999999" customHeight="1" x14ac:dyDescent="0.45">
      <c r="A3" s="2" t="s">
        <v>90</v>
      </c>
      <c r="B3" s="3">
        <v>547932742</v>
      </c>
      <c r="C3" s="3">
        <v>48788677</v>
      </c>
      <c r="D3" s="3">
        <v>21493648</v>
      </c>
      <c r="E3" s="3">
        <v>16039260</v>
      </c>
      <c r="F3" s="3">
        <v>25506864</v>
      </c>
      <c r="G3" s="3">
        <v>9116871</v>
      </c>
      <c r="H3" s="3">
        <v>10016877</v>
      </c>
      <c r="I3" s="3">
        <v>32919181</v>
      </c>
      <c r="J3" s="3">
        <v>3182079</v>
      </c>
      <c r="K3" s="3">
        <v>140531012</v>
      </c>
      <c r="L3" s="3">
        <v>17325520</v>
      </c>
      <c r="M3" s="3">
        <v>29412227</v>
      </c>
      <c r="N3" s="3">
        <v>50259638</v>
      </c>
      <c r="O3" s="3">
        <v>21838474</v>
      </c>
      <c r="P3" s="3">
        <v>34665105</v>
      </c>
      <c r="Q3" s="3">
        <v>44601033</v>
      </c>
      <c r="R3" s="3">
        <v>36190920</v>
      </c>
      <c r="S3" s="3">
        <v>6045356</v>
      </c>
      <c r="T3" s="3" t="s">
        <v>30</v>
      </c>
    </row>
    <row r="4" spans="1:20" ht="20.149999999999999" customHeight="1" x14ac:dyDescent="0.45">
      <c r="A4" s="2" t="s">
        <v>91</v>
      </c>
      <c r="B4" s="3">
        <v>49802219</v>
      </c>
      <c r="C4" s="3">
        <v>4518017</v>
      </c>
      <c r="D4" s="3">
        <v>1920919</v>
      </c>
      <c r="E4" s="3">
        <v>1449517</v>
      </c>
      <c r="F4" s="3">
        <v>2380610</v>
      </c>
      <c r="G4" s="3">
        <v>825883</v>
      </c>
      <c r="H4" s="3">
        <v>913223</v>
      </c>
      <c r="I4" s="3">
        <v>2907926</v>
      </c>
      <c r="J4" s="3">
        <v>-298713</v>
      </c>
      <c r="K4" s="3">
        <v>12963965</v>
      </c>
      <c r="L4" s="3">
        <v>1699181</v>
      </c>
      <c r="M4" s="3">
        <v>2668390</v>
      </c>
      <c r="N4" s="3">
        <v>4607151</v>
      </c>
      <c r="O4" s="3">
        <v>2009312</v>
      </c>
      <c r="P4" s="3">
        <v>3088276</v>
      </c>
      <c r="Q4" s="3">
        <v>4165006</v>
      </c>
      <c r="R4" s="3">
        <v>3430200</v>
      </c>
      <c r="S4" s="3">
        <v>553354</v>
      </c>
      <c r="T4" s="3" t="s">
        <v>30</v>
      </c>
    </row>
    <row r="5" spans="1:20" ht="20.149999999999999" customHeight="1" x14ac:dyDescent="0.45">
      <c r="A5" s="2" t="s">
        <v>92</v>
      </c>
      <c r="B5" s="3">
        <v>47541471</v>
      </c>
      <c r="C5" s="3">
        <v>4327374</v>
      </c>
      <c r="D5" s="3">
        <v>1816648</v>
      </c>
      <c r="E5" s="3">
        <v>1388625</v>
      </c>
      <c r="F5" s="3">
        <v>2181509</v>
      </c>
      <c r="G5" s="3">
        <v>788537</v>
      </c>
      <c r="H5" s="3">
        <v>872520</v>
      </c>
      <c r="I5" s="3">
        <v>2674660</v>
      </c>
      <c r="J5" s="3">
        <v>320317</v>
      </c>
      <c r="K5" s="3">
        <v>12214539</v>
      </c>
      <c r="L5" s="3">
        <v>1620580</v>
      </c>
      <c r="M5" s="3">
        <v>2491825</v>
      </c>
      <c r="N5" s="3">
        <v>4433279</v>
      </c>
      <c r="O5" s="3">
        <v>1904902</v>
      </c>
      <c r="P5" s="3">
        <v>2887032</v>
      </c>
      <c r="Q5" s="3">
        <v>3848836</v>
      </c>
      <c r="R5" s="3">
        <v>3209428</v>
      </c>
      <c r="S5" s="3">
        <v>560860</v>
      </c>
      <c r="T5" s="3" t="s">
        <v>30</v>
      </c>
    </row>
    <row r="6" spans="1:20" ht="20.149999999999999" customHeight="1" x14ac:dyDescent="0.45">
      <c r="A6" s="2" t="s">
        <v>93</v>
      </c>
      <c r="B6" s="3">
        <v>45836806</v>
      </c>
      <c r="C6" s="3">
        <v>3813003</v>
      </c>
      <c r="D6" s="3">
        <v>1744600</v>
      </c>
      <c r="E6" s="3">
        <v>1286344</v>
      </c>
      <c r="F6" s="3">
        <v>2138919</v>
      </c>
      <c r="G6" s="3">
        <v>735401</v>
      </c>
      <c r="H6" s="3">
        <v>810429</v>
      </c>
      <c r="I6" s="3">
        <v>2863857</v>
      </c>
      <c r="J6" s="3">
        <v>313437</v>
      </c>
      <c r="K6" s="3">
        <v>11633280</v>
      </c>
      <c r="L6" s="3">
        <v>1483639</v>
      </c>
      <c r="M6" s="3">
        <v>2477309</v>
      </c>
      <c r="N6" s="3">
        <v>4176399</v>
      </c>
      <c r="O6" s="3">
        <v>1853136</v>
      </c>
      <c r="P6" s="3">
        <v>3005320</v>
      </c>
      <c r="Q6" s="3">
        <v>3903246</v>
      </c>
      <c r="R6" s="3">
        <v>3096419</v>
      </c>
      <c r="S6" s="3">
        <v>502069</v>
      </c>
      <c r="T6" s="3" t="s">
        <v>30</v>
      </c>
    </row>
    <row r="7" spans="1:20" ht="20.149999999999999" customHeight="1" x14ac:dyDescent="0.45">
      <c r="A7" s="2" t="s">
        <v>94</v>
      </c>
      <c r="B7" s="3">
        <v>43758280</v>
      </c>
      <c r="C7" s="3">
        <v>3586979</v>
      </c>
      <c r="D7" s="3">
        <v>1694381</v>
      </c>
      <c r="E7" s="3">
        <v>1248002</v>
      </c>
      <c r="F7" s="3">
        <v>2021335</v>
      </c>
      <c r="G7" s="3">
        <v>712892</v>
      </c>
      <c r="H7" s="3">
        <v>779501</v>
      </c>
      <c r="I7" s="3">
        <v>2710055</v>
      </c>
      <c r="J7" s="3">
        <v>303255</v>
      </c>
      <c r="K7" s="3">
        <v>11060778</v>
      </c>
      <c r="L7" s="3">
        <v>1410088</v>
      </c>
      <c r="M7" s="3">
        <v>2367717</v>
      </c>
      <c r="N7" s="3">
        <v>4088230</v>
      </c>
      <c r="O7" s="3">
        <v>1756143</v>
      </c>
      <c r="P7" s="3">
        <v>2851411</v>
      </c>
      <c r="Q7" s="3">
        <v>3727709</v>
      </c>
      <c r="R7" s="3">
        <v>2944720</v>
      </c>
      <c r="S7" s="3">
        <v>495082</v>
      </c>
      <c r="T7" s="3" t="s">
        <v>30</v>
      </c>
    </row>
    <row r="8" spans="1:20" ht="20.149999999999999" customHeight="1" x14ac:dyDescent="0.45">
      <c r="A8" s="2" t="s">
        <v>95</v>
      </c>
      <c r="B8" s="3">
        <v>42204994</v>
      </c>
      <c r="C8" s="3">
        <v>3484283</v>
      </c>
      <c r="D8" s="3">
        <v>1631835</v>
      </c>
      <c r="E8" s="3">
        <v>1192386</v>
      </c>
      <c r="F8" s="3">
        <v>1940036</v>
      </c>
      <c r="G8" s="3">
        <v>672419</v>
      </c>
      <c r="H8" s="3">
        <v>742407</v>
      </c>
      <c r="I8" s="3">
        <v>2746787</v>
      </c>
      <c r="J8" s="3">
        <v>290989</v>
      </c>
      <c r="K8" s="3">
        <v>10632673</v>
      </c>
      <c r="L8" s="3">
        <v>1325002</v>
      </c>
      <c r="M8" s="3">
        <v>2276641</v>
      </c>
      <c r="N8" s="3">
        <v>3959165</v>
      </c>
      <c r="O8" s="3">
        <v>1670158</v>
      </c>
      <c r="P8" s="3">
        <v>2780059</v>
      </c>
      <c r="Q8" s="3">
        <v>3650935</v>
      </c>
      <c r="R8" s="3">
        <v>2757040</v>
      </c>
      <c r="S8" s="3">
        <v>452178</v>
      </c>
      <c r="T8" s="3" t="s">
        <v>30</v>
      </c>
    </row>
    <row r="9" spans="1:20" ht="20.149999999999999" customHeight="1" x14ac:dyDescent="0.45">
      <c r="A9" s="2" t="s">
        <v>96</v>
      </c>
      <c r="B9" s="3">
        <v>43015061</v>
      </c>
      <c r="C9" s="3">
        <v>3807870</v>
      </c>
      <c r="D9" s="3">
        <v>1723003</v>
      </c>
      <c r="E9" s="3">
        <v>1287762</v>
      </c>
      <c r="F9" s="3">
        <v>1970251</v>
      </c>
      <c r="G9" s="3">
        <v>717565</v>
      </c>
      <c r="H9" s="3">
        <v>793086</v>
      </c>
      <c r="I9" s="3">
        <v>2610376</v>
      </c>
      <c r="J9" s="3">
        <v>301369</v>
      </c>
      <c r="K9" s="3">
        <v>10859100</v>
      </c>
      <c r="L9" s="3">
        <v>1300383</v>
      </c>
      <c r="M9" s="3">
        <v>2315749</v>
      </c>
      <c r="N9" s="3">
        <v>4005576</v>
      </c>
      <c r="O9" s="3">
        <v>1721951</v>
      </c>
      <c r="P9" s="3">
        <v>2747877</v>
      </c>
      <c r="Q9" s="3">
        <v>3572479</v>
      </c>
      <c r="R9" s="3">
        <v>2822364</v>
      </c>
      <c r="S9" s="3">
        <v>458299</v>
      </c>
      <c r="T9" s="3" t="s">
        <v>30</v>
      </c>
    </row>
    <row r="10" spans="1:20" ht="20.149999999999999" customHeight="1" x14ac:dyDescent="0.45">
      <c r="A10" s="2" t="s">
        <v>97</v>
      </c>
      <c r="B10" s="3">
        <v>48533126</v>
      </c>
      <c r="C10" s="3">
        <v>4632092</v>
      </c>
      <c r="D10" s="3">
        <v>1944982</v>
      </c>
      <c r="E10" s="3">
        <v>1495413</v>
      </c>
      <c r="F10" s="3">
        <v>2272917</v>
      </c>
      <c r="G10" s="3">
        <v>838799</v>
      </c>
      <c r="H10" s="3">
        <v>930421</v>
      </c>
      <c r="I10" s="3">
        <v>2902198</v>
      </c>
      <c r="J10" s="3">
        <v>333617</v>
      </c>
      <c r="K10" s="3">
        <v>12551820</v>
      </c>
      <c r="L10" s="3">
        <v>1391654</v>
      </c>
      <c r="M10" s="3">
        <v>2558554</v>
      </c>
      <c r="N10" s="3">
        <v>4292725</v>
      </c>
      <c r="O10" s="3">
        <v>1884898</v>
      </c>
      <c r="P10" s="3">
        <v>2986882</v>
      </c>
      <c r="Q10" s="3">
        <v>3889813</v>
      </c>
      <c r="R10" s="3">
        <v>3094783</v>
      </c>
      <c r="S10" s="3">
        <v>531559</v>
      </c>
      <c r="T10" s="3" t="s">
        <v>30</v>
      </c>
    </row>
    <row r="11" spans="1:20" ht="20.149999999999999" customHeight="1" x14ac:dyDescent="0.45">
      <c r="A11" s="2" t="s">
        <v>98</v>
      </c>
      <c r="B11" s="3">
        <v>50162066</v>
      </c>
      <c r="C11" s="3">
        <v>5073596</v>
      </c>
      <c r="D11" s="3">
        <v>2088800</v>
      </c>
      <c r="E11" s="3">
        <v>1532738</v>
      </c>
      <c r="F11" s="3">
        <v>2361564</v>
      </c>
      <c r="G11" s="3">
        <v>892015</v>
      </c>
      <c r="H11" s="3">
        <v>972990</v>
      </c>
      <c r="I11" s="3">
        <v>2902133</v>
      </c>
      <c r="J11" s="3">
        <v>351081</v>
      </c>
      <c r="K11" s="3">
        <v>12926651</v>
      </c>
      <c r="L11" s="3">
        <v>1459126</v>
      </c>
      <c r="M11" s="3">
        <v>2576598</v>
      </c>
      <c r="N11" s="3">
        <v>4357564</v>
      </c>
      <c r="O11" s="3">
        <v>1929403</v>
      </c>
      <c r="P11" s="3">
        <v>3092641</v>
      </c>
      <c r="Q11" s="3">
        <v>3885689</v>
      </c>
      <c r="R11" s="3">
        <v>3162770</v>
      </c>
      <c r="S11" s="3">
        <v>596706</v>
      </c>
      <c r="T11" s="3" t="s">
        <v>30</v>
      </c>
    </row>
    <row r="12" spans="1:20" ht="20.149999999999999" customHeight="1" x14ac:dyDescent="0.45">
      <c r="A12" s="2" t="s">
        <v>99</v>
      </c>
      <c r="B12" s="3">
        <v>45316795</v>
      </c>
      <c r="C12" s="3">
        <v>4293187</v>
      </c>
      <c r="D12" s="3">
        <v>1855336</v>
      </c>
      <c r="E12" s="3">
        <v>1358445</v>
      </c>
      <c r="F12" s="3">
        <v>2120437</v>
      </c>
      <c r="G12" s="3">
        <v>806888</v>
      </c>
      <c r="H12" s="3">
        <v>858252</v>
      </c>
      <c r="I12" s="3">
        <v>2740043</v>
      </c>
      <c r="J12" s="3">
        <v>329435</v>
      </c>
      <c r="K12" s="3">
        <v>11635458</v>
      </c>
      <c r="L12" s="3">
        <v>1349427</v>
      </c>
      <c r="M12" s="3">
        <v>2391036</v>
      </c>
      <c r="N12" s="3">
        <v>4059529</v>
      </c>
      <c r="O12" s="3">
        <v>1789968</v>
      </c>
      <c r="P12" s="3">
        <v>2887696</v>
      </c>
      <c r="Q12" s="3">
        <v>3397186</v>
      </c>
      <c r="R12" s="3">
        <v>2921696</v>
      </c>
      <c r="S12" s="3">
        <v>522776</v>
      </c>
      <c r="T12" s="3" t="s">
        <v>30</v>
      </c>
    </row>
    <row r="13" spans="1:20" ht="20.149999999999999" customHeight="1" x14ac:dyDescent="0.45">
      <c r="A13" s="2" t="s">
        <v>100</v>
      </c>
      <c r="B13" s="3">
        <v>42342925</v>
      </c>
      <c r="C13" s="3">
        <v>3608325</v>
      </c>
      <c r="D13" s="3">
        <v>1664744</v>
      </c>
      <c r="E13" s="3">
        <v>1210990</v>
      </c>
      <c r="F13" s="3">
        <v>1910936</v>
      </c>
      <c r="G13" s="3">
        <v>691579</v>
      </c>
      <c r="H13" s="3">
        <v>755583</v>
      </c>
      <c r="I13" s="3">
        <v>2593109</v>
      </c>
      <c r="J13" s="3">
        <v>298635</v>
      </c>
      <c r="K13" s="3">
        <v>10786313</v>
      </c>
      <c r="L13" s="3">
        <v>1308282</v>
      </c>
      <c r="M13" s="3">
        <v>2314525</v>
      </c>
      <c r="N13" s="3">
        <v>3906996</v>
      </c>
      <c r="O13" s="3">
        <v>1701576</v>
      </c>
      <c r="P13" s="3">
        <v>3035969</v>
      </c>
      <c r="Q13" s="3">
        <v>3356852</v>
      </c>
      <c r="R13" s="3">
        <v>2753506</v>
      </c>
      <c r="S13" s="3">
        <v>445004</v>
      </c>
      <c r="T13" s="3" t="s">
        <v>30</v>
      </c>
    </row>
    <row r="14" spans="1:20" ht="20.149999999999999" customHeight="1" x14ac:dyDescent="0.45">
      <c r="A14" s="2" t="s">
        <v>101</v>
      </c>
      <c r="B14" s="3">
        <v>42491088</v>
      </c>
      <c r="C14" s="3">
        <v>3537100</v>
      </c>
      <c r="D14" s="3">
        <v>1636617</v>
      </c>
      <c r="E14" s="3">
        <v>1235297</v>
      </c>
      <c r="F14" s="3">
        <v>1992902</v>
      </c>
      <c r="G14" s="3">
        <v>690525</v>
      </c>
      <c r="H14" s="3">
        <v>749907</v>
      </c>
      <c r="I14" s="3">
        <v>2513060</v>
      </c>
      <c r="J14" s="3">
        <v>307211</v>
      </c>
      <c r="K14" s="3">
        <v>11065336</v>
      </c>
      <c r="L14" s="3">
        <v>1409049</v>
      </c>
      <c r="M14" s="3">
        <v>2389368</v>
      </c>
      <c r="N14" s="3">
        <v>4052556</v>
      </c>
      <c r="O14" s="3">
        <v>1736007</v>
      </c>
      <c r="P14" s="3">
        <v>2332361</v>
      </c>
      <c r="Q14" s="3">
        <v>3539508</v>
      </c>
      <c r="R14" s="3">
        <v>2863042</v>
      </c>
      <c r="S14" s="3">
        <v>441245</v>
      </c>
      <c r="T14" s="3" t="s">
        <v>30</v>
      </c>
    </row>
    <row r="15" spans="1:20" ht="20.149999999999999" customHeight="1" x14ac:dyDescent="0.45">
      <c r="A15" s="7" t="s">
        <v>102</v>
      </c>
      <c r="B15" s="3">
        <v>46927909</v>
      </c>
      <c r="C15" s="3">
        <v>4106851</v>
      </c>
      <c r="D15" s="3">
        <v>1771782</v>
      </c>
      <c r="E15" s="3">
        <v>1353741</v>
      </c>
      <c r="F15" s="3">
        <v>2215448</v>
      </c>
      <c r="G15" s="3">
        <v>744368</v>
      </c>
      <c r="H15" s="3">
        <v>838559</v>
      </c>
      <c r="I15" s="3">
        <v>2754977</v>
      </c>
      <c r="J15" s="3">
        <v>331445</v>
      </c>
      <c r="K15" s="3">
        <v>12201099</v>
      </c>
      <c r="L15" s="3">
        <v>1569108</v>
      </c>
      <c r="M15" s="3">
        <v>2584515</v>
      </c>
      <c r="N15" s="3">
        <v>4320468</v>
      </c>
      <c r="O15" s="3">
        <v>1881020</v>
      </c>
      <c r="P15" s="3">
        <v>2969580</v>
      </c>
      <c r="Q15" s="3">
        <v>3663775</v>
      </c>
      <c r="R15" s="3">
        <v>3134951</v>
      </c>
      <c r="S15" s="3">
        <v>486223</v>
      </c>
      <c r="T15" s="3" t="s">
        <v>30</v>
      </c>
    </row>
    <row r="17" spans="1:2" x14ac:dyDescent="0.45">
      <c r="A17" s="8" t="s">
        <v>57</v>
      </c>
      <c r="B17" s="8" t="s">
        <v>105</v>
      </c>
    </row>
    <row r="18" spans="1:2" x14ac:dyDescent="0.45">
      <c r="A18" s="8" t="s">
        <v>59</v>
      </c>
      <c r="B18" s="8" t="s">
        <v>106</v>
      </c>
    </row>
    <row r="19" spans="1:2" x14ac:dyDescent="0.45">
      <c r="A19" s="8" t="s">
        <v>61</v>
      </c>
      <c r="B19" s="8" t="s">
        <v>62</v>
      </c>
    </row>
    <row r="20" spans="1:2" x14ac:dyDescent="0.45">
      <c r="A20" s="8" t="s">
        <v>63</v>
      </c>
      <c r="B20" s="8" t="s">
        <v>218</v>
      </c>
    </row>
    <row r="21" spans="1:2" x14ac:dyDescent="0.45">
      <c r="A21" s="8" t="s">
        <v>64</v>
      </c>
      <c r="B21" s="8" t="s">
        <v>65</v>
      </c>
    </row>
    <row r="22" spans="1:2" x14ac:dyDescent="0.45">
      <c r="A22" s="8" t="s">
        <v>66</v>
      </c>
      <c r="B22" s="8" t="s">
        <v>107</v>
      </c>
    </row>
    <row r="23" spans="1:2" x14ac:dyDescent="0.45">
      <c r="A23" s="8" t="s">
        <v>25</v>
      </c>
      <c r="B23" s="8" t="s">
        <v>68</v>
      </c>
    </row>
    <row r="24" spans="1:2" x14ac:dyDescent="0.45">
      <c r="A24" s="8" t="s">
        <v>103</v>
      </c>
      <c r="B24" s="8" t="s">
        <v>108</v>
      </c>
    </row>
    <row r="25" spans="1:2" x14ac:dyDescent="0.45">
      <c r="A25" s="8" t="s">
        <v>69</v>
      </c>
    </row>
    <row r="26" spans="1:2" x14ac:dyDescent="0.45">
      <c r="A26" s="8" t="s">
        <v>104</v>
      </c>
      <c r="B26" s="8" t="s">
        <v>109</v>
      </c>
    </row>
  </sheetData>
  <mergeCells count="2">
    <mergeCell ref="A1:A2"/>
    <mergeCell ref="B1:T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2C761-BDB8-4165-826B-33CB13550E57}">
  <dimension ref="B2:S41"/>
  <sheetViews>
    <sheetView workbookViewId="0">
      <selection activeCell="L42" sqref="L42"/>
    </sheetView>
  </sheetViews>
  <sheetFormatPr defaultRowHeight="17" x14ac:dyDescent="0.45"/>
  <cols>
    <col min="17" max="17" width="11.58203125" bestFit="1" customWidth="1"/>
    <col min="18" max="18" width="26.25" bestFit="1" customWidth="1"/>
  </cols>
  <sheetData>
    <row r="2" spans="2:19" x14ac:dyDescent="0.45">
      <c r="B2" t="s">
        <v>188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 t="s">
        <v>190</v>
      </c>
      <c r="R2" t="s">
        <v>191</v>
      </c>
      <c r="S2" t="s">
        <v>192</v>
      </c>
    </row>
    <row r="3" spans="2:19" x14ac:dyDescent="0.45">
      <c r="B3" t="s">
        <v>6</v>
      </c>
      <c r="C3">
        <v>48.6</v>
      </c>
      <c r="D3">
        <v>49.6</v>
      </c>
      <c r="E3">
        <v>50.7</v>
      </c>
      <c r="F3">
        <v>50.4</v>
      </c>
      <c r="G3">
        <v>50.1</v>
      </c>
      <c r="H3">
        <v>49.8</v>
      </c>
      <c r="I3">
        <v>49.5</v>
      </c>
      <c r="J3">
        <v>49.1</v>
      </c>
      <c r="K3">
        <v>49.5</v>
      </c>
      <c r="L3">
        <v>49.8</v>
      </c>
      <c r="M3">
        <v>50.2</v>
      </c>
      <c r="N3">
        <v>50.5</v>
      </c>
      <c r="O3">
        <v>50.9</v>
      </c>
      <c r="P3">
        <v>51.9</v>
      </c>
      <c r="Q3" s="11">
        <f>O3/C3</f>
        <v>1.0473251028806583</v>
      </c>
      <c r="R3" s="12">
        <f>O3/G3</f>
        <v>1.0159680638722555</v>
      </c>
      <c r="S3" s="11">
        <f t="shared" ref="S3:S19" si="0">P3/C3</f>
        <v>1.0679012345679011</v>
      </c>
    </row>
    <row r="4" spans="2:19" x14ac:dyDescent="0.45">
      <c r="B4" t="s">
        <v>7</v>
      </c>
      <c r="C4">
        <v>21.4</v>
      </c>
      <c r="D4">
        <v>21.6</v>
      </c>
      <c r="E4">
        <v>21.8</v>
      </c>
      <c r="F4">
        <v>21.6</v>
      </c>
      <c r="G4">
        <v>21.4</v>
      </c>
      <c r="H4">
        <v>21.2</v>
      </c>
      <c r="I4">
        <v>21</v>
      </c>
      <c r="J4">
        <v>20.8</v>
      </c>
      <c r="K4">
        <v>20.8</v>
      </c>
      <c r="L4">
        <v>20.8</v>
      </c>
      <c r="M4">
        <v>20.8</v>
      </c>
      <c r="N4">
        <v>20.7</v>
      </c>
      <c r="O4">
        <v>20.7</v>
      </c>
      <c r="P4">
        <v>21</v>
      </c>
      <c r="Q4" s="11">
        <f t="shared" ref="Q4:Q20" si="1">O4/C4</f>
        <v>0.96728971962616828</v>
      </c>
      <c r="R4" s="12">
        <f t="shared" ref="R4:R20" si="2">O4/G4</f>
        <v>0.96728971962616828</v>
      </c>
      <c r="S4" s="11">
        <f t="shared" si="0"/>
        <v>0.98130841121495338</v>
      </c>
    </row>
    <row r="5" spans="2:19" x14ac:dyDescent="0.45">
      <c r="B5" t="s">
        <v>8</v>
      </c>
      <c r="C5">
        <v>15.8</v>
      </c>
      <c r="D5">
        <v>16</v>
      </c>
      <c r="E5">
        <v>16.100000000000001</v>
      </c>
      <c r="F5">
        <v>16.100000000000001</v>
      </c>
      <c r="G5">
        <v>16</v>
      </c>
      <c r="H5">
        <v>16</v>
      </c>
      <c r="I5">
        <v>15.9</v>
      </c>
      <c r="J5">
        <v>15.9</v>
      </c>
      <c r="K5">
        <v>15.9</v>
      </c>
      <c r="L5">
        <v>15.9</v>
      </c>
      <c r="M5">
        <v>15.9</v>
      </c>
      <c r="N5">
        <v>15.9</v>
      </c>
      <c r="O5">
        <v>15.8</v>
      </c>
      <c r="P5">
        <v>16</v>
      </c>
      <c r="Q5" s="11">
        <f t="shared" si="1"/>
        <v>1</v>
      </c>
      <c r="R5" s="12">
        <f t="shared" si="2"/>
        <v>0.98750000000000004</v>
      </c>
      <c r="S5" s="11">
        <f t="shared" si="0"/>
        <v>1.0126582278481011</v>
      </c>
    </row>
    <row r="6" spans="2:19" x14ac:dyDescent="0.45">
      <c r="B6" t="s">
        <v>9</v>
      </c>
      <c r="C6">
        <v>25.4</v>
      </c>
      <c r="D6">
        <v>25.8</v>
      </c>
      <c r="E6">
        <v>26.3</v>
      </c>
      <c r="F6">
        <v>26.4</v>
      </c>
      <c r="G6">
        <v>26.5</v>
      </c>
      <c r="H6">
        <v>26.6</v>
      </c>
      <c r="I6">
        <v>26.7</v>
      </c>
      <c r="J6">
        <v>26.9</v>
      </c>
      <c r="K6">
        <v>26.9</v>
      </c>
      <c r="L6">
        <v>27</v>
      </c>
      <c r="M6">
        <v>27.1</v>
      </c>
      <c r="N6">
        <v>27.2</v>
      </c>
      <c r="O6">
        <v>27.2</v>
      </c>
      <c r="P6">
        <v>27.7</v>
      </c>
      <c r="Q6" s="11">
        <f t="shared" si="1"/>
        <v>1.0708661417322836</v>
      </c>
      <c r="R6" s="12">
        <f t="shared" si="2"/>
        <v>1.0264150943396226</v>
      </c>
      <c r="S6" s="11">
        <f t="shared" si="0"/>
        <v>1.0905511811023623</v>
      </c>
    </row>
    <row r="7" spans="2:19" x14ac:dyDescent="0.45">
      <c r="B7" t="s">
        <v>10</v>
      </c>
      <c r="C7">
        <v>9</v>
      </c>
      <c r="D7">
        <v>9.1</v>
      </c>
      <c r="E7">
        <v>9.1999999999999993</v>
      </c>
      <c r="F7">
        <v>9.1</v>
      </c>
      <c r="G7">
        <v>9.1</v>
      </c>
      <c r="H7">
        <v>9</v>
      </c>
      <c r="I7">
        <v>8.9</v>
      </c>
      <c r="J7">
        <v>8.9</v>
      </c>
      <c r="K7">
        <v>8.9</v>
      </c>
      <c r="L7">
        <v>8.9</v>
      </c>
      <c r="M7">
        <v>8.9</v>
      </c>
      <c r="N7">
        <v>8.9</v>
      </c>
      <c r="O7">
        <v>9</v>
      </c>
      <c r="P7">
        <v>9.1</v>
      </c>
      <c r="Q7" s="11">
        <f t="shared" si="1"/>
        <v>1</v>
      </c>
      <c r="R7" s="12">
        <f t="shared" si="2"/>
        <v>0.98901098901098905</v>
      </c>
      <c r="S7" s="11">
        <f t="shared" si="0"/>
        <v>1.0111111111111111</v>
      </c>
    </row>
    <row r="8" spans="2:19" x14ac:dyDescent="0.45">
      <c r="B8" t="s">
        <v>11</v>
      </c>
      <c r="C8">
        <v>9.1</v>
      </c>
      <c r="D8">
        <v>9.1999999999999993</v>
      </c>
      <c r="E8">
        <v>9.1999999999999993</v>
      </c>
      <c r="F8">
        <v>9.1</v>
      </c>
      <c r="G8">
        <v>9.1</v>
      </c>
      <c r="H8">
        <v>9</v>
      </c>
      <c r="I8">
        <v>8.9</v>
      </c>
      <c r="J8">
        <v>8.8000000000000007</v>
      </c>
      <c r="K8">
        <v>8.9</v>
      </c>
      <c r="L8">
        <v>8.9</v>
      </c>
      <c r="M8">
        <v>8.9</v>
      </c>
      <c r="N8">
        <v>8.9</v>
      </c>
      <c r="O8">
        <v>9</v>
      </c>
      <c r="P8">
        <v>9.1</v>
      </c>
      <c r="Q8" s="11">
        <f t="shared" si="1"/>
        <v>0.98901098901098905</v>
      </c>
      <c r="R8" s="12">
        <f t="shared" si="2"/>
        <v>0.98901098901098905</v>
      </c>
      <c r="S8" s="11">
        <f t="shared" si="0"/>
        <v>1</v>
      </c>
    </row>
    <row r="9" spans="2:19" x14ac:dyDescent="0.45">
      <c r="B9" t="s">
        <v>12</v>
      </c>
      <c r="C9">
        <v>29.3</v>
      </c>
      <c r="D9">
        <v>30.2</v>
      </c>
      <c r="E9">
        <v>31.1</v>
      </c>
      <c r="F9">
        <v>31.7</v>
      </c>
      <c r="G9">
        <v>32.4</v>
      </c>
      <c r="H9">
        <v>33.1</v>
      </c>
      <c r="I9">
        <v>33.799999999999997</v>
      </c>
      <c r="J9">
        <v>34.5</v>
      </c>
      <c r="K9">
        <v>34.4</v>
      </c>
      <c r="L9">
        <v>34.299999999999997</v>
      </c>
      <c r="M9">
        <v>34.200000000000003</v>
      </c>
      <c r="N9">
        <v>34</v>
      </c>
      <c r="O9">
        <v>33.9</v>
      </c>
      <c r="P9">
        <v>34.200000000000003</v>
      </c>
      <c r="Q9" s="11">
        <f t="shared" si="1"/>
        <v>1.1569965870307166</v>
      </c>
      <c r="R9" s="12">
        <f t="shared" si="2"/>
        <v>1.0462962962962963</v>
      </c>
      <c r="S9" s="11">
        <f t="shared" si="0"/>
        <v>1.1672354948805461</v>
      </c>
    </row>
    <row r="10" spans="2:19" x14ac:dyDescent="0.45">
      <c r="B10" t="s">
        <v>13</v>
      </c>
      <c r="C10">
        <v>3.1</v>
      </c>
      <c r="D10">
        <v>3.4</v>
      </c>
      <c r="E10">
        <v>3.6</v>
      </c>
      <c r="F10">
        <v>3.7</v>
      </c>
      <c r="G10">
        <v>3.7</v>
      </c>
      <c r="H10">
        <v>3.8</v>
      </c>
      <c r="I10">
        <v>3.8</v>
      </c>
      <c r="J10">
        <v>3.9</v>
      </c>
      <c r="K10">
        <v>4</v>
      </c>
      <c r="L10">
        <v>4</v>
      </c>
      <c r="M10">
        <v>4</v>
      </c>
      <c r="N10">
        <v>4.0999999999999996</v>
      </c>
      <c r="O10">
        <v>4.0999999999999996</v>
      </c>
      <c r="P10">
        <v>4.2</v>
      </c>
      <c r="Q10" s="11">
        <f t="shared" si="1"/>
        <v>1.3225806451612903</v>
      </c>
      <c r="R10" s="12">
        <f t="shared" si="2"/>
        <v>1.1081081081081079</v>
      </c>
      <c r="S10" s="11">
        <f t="shared" si="0"/>
        <v>1.3548387096774195</v>
      </c>
    </row>
    <row r="11" spans="2:19" x14ac:dyDescent="0.45">
      <c r="B11" t="s">
        <v>14</v>
      </c>
      <c r="C11">
        <v>141.6</v>
      </c>
      <c r="D11">
        <v>152.80000000000001</v>
      </c>
      <c r="E11">
        <v>164</v>
      </c>
      <c r="F11">
        <v>163.69999999999999</v>
      </c>
      <c r="G11">
        <v>163.5</v>
      </c>
      <c r="H11">
        <v>163.19999999999999</v>
      </c>
      <c r="I11">
        <v>162.9</v>
      </c>
      <c r="J11">
        <v>162.69999999999999</v>
      </c>
      <c r="K11">
        <v>163</v>
      </c>
      <c r="L11">
        <v>163.30000000000001</v>
      </c>
      <c r="M11">
        <v>163.6</v>
      </c>
      <c r="N11">
        <v>163.80000000000001</v>
      </c>
      <c r="O11">
        <v>164.1</v>
      </c>
      <c r="P11">
        <v>166.1</v>
      </c>
      <c r="Q11" s="11">
        <f t="shared" si="1"/>
        <v>1.1588983050847457</v>
      </c>
      <c r="R11" s="12">
        <f t="shared" si="2"/>
        <v>1.0036697247706421</v>
      </c>
      <c r="S11" s="11">
        <f>P11/C11</f>
        <v>1.1730225988700564</v>
      </c>
    </row>
    <row r="12" spans="2:19" x14ac:dyDescent="0.45">
      <c r="B12" t="s">
        <v>15</v>
      </c>
      <c r="C12">
        <v>19.5</v>
      </c>
      <c r="D12">
        <v>20.2</v>
      </c>
      <c r="E12">
        <v>20.9</v>
      </c>
      <c r="F12">
        <v>21.3</v>
      </c>
      <c r="G12">
        <v>21.6</v>
      </c>
      <c r="H12">
        <v>22</v>
      </c>
      <c r="I12">
        <v>22.4</v>
      </c>
      <c r="J12">
        <v>22.7</v>
      </c>
      <c r="K12">
        <v>22.8</v>
      </c>
      <c r="L12">
        <v>22.8</v>
      </c>
      <c r="M12">
        <v>22.8</v>
      </c>
      <c r="N12">
        <v>22.9</v>
      </c>
      <c r="O12">
        <v>22.9</v>
      </c>
      <c r="P12">
        <v>23.2</v>
      </c>
      <c r="Q12" s="11">
        <f t="shared" si="1"/>
        <v>1.1743589743589742</v>
      </c>
      <c r="R12" s="12">
        <f t="shared" si="2"/>
        <v>1.0601851851851851</v>
      </c>
      <c r="S12" s="11">
        <f t="shared" si="0"/>
        <v>1.1897435897435897</v>
      </c>
    </row>
    <row r="13" spans="2:19" x14ac:dyDescent="0.45">
      <c r="B13" t="s">
        <v>16</v>
      </c>
      <c r="C13">
        <v>27.4</v>
      </c>
      <c r="D13">
        <v>28.6</v>
      </c>
      <c r="E13">
        <v>29.7</v>
      </c>
      <c r="F13">
        <v>30.1</v>
      </c>
      <c r="G13">
        <v>30.5</v>
      </c>
      <c r="H13">
        <v>30.9</v>
      </c>
      <c r="I13">
        <v>31.2</v>
      </c>
      <c r="J13">
        <v>31.6</v>
      </c>
      <c r="K13">
        <v>31.7</v>
      </c>
      <c r="L13">
        <v>31.7</v>
      </c>
      <c r="M13">
        <v>31.8</v>
      </c>
      <c r="N13">
        <v>31.8</v>
      </c>
      <c r="O13">
        <v>31.9</v>
      </c>
      <c r="P13">
        <v>32.299999999999997</v>
      </c>
      <c r="Q13" s="11">
        <f t="shared" si="1"/>
        <v>1.1642335766423357</v>
      </c>
      <c r="R13" s="12">
        <f t="shared" si="2"/>
        <v>1.0459016393442622</v>
      </c>
      <c r="S13" s="11">
        <f t="shared" si="0"/>
        <v>1.1788321167883211</v>
      </c>
    </row>
    <row r="14" spans="2:19" x14ac:dyDescent="0.45">
      <c r="B14" t="s">
        <v>17</v>
      </c>
      <c r="C14">
        <v>68.7</v>
      </c>
      <c r="D14">
        <v>75.099999999999994</v>
      </c>
      <c r="E14">
        <v>81.5</v>
      </c>
      <c r="F14">
        <v>85.9</v>
      </c>
      <c r="G14">
        <v>90.3</v>
      </c>
      <c r="H14">
        <v>94.6</v>
      </c>
      <c r="I14">
        <v>99</v>
      </c>
      <c r="J14">
        <v>103.4</v>
      </c>
      <c r="K14">
        <v>104.3</v>
      </c>
      <c r="L14">
        <v>105.1</v>
      </c>
      <c r="M14">
        <v>106</v>
      </c>
      <c r="N14">
        <v>106.8</v>
      </c>
      <c r="O14">
        <v>107.7</v>
      </c>
      <c r="P14">
        <v>109.2</v>
      </c>
      <c r="Q14" s="11">
        <f t="shared" si="1"/>
        <v>1.5676855895196506</v>
      </c>
      <c r="R14" s="12">
        <f t="shared" si="2"/>
        <v>1.1926910299003324</v>
      </c>
      <c r="S14" s="11">
        <f t="shared" si="0"/>
        <v>1.5895196506550218</v>
      </c>
    </row>
    <row r="15" spans="2:19" x14ac:dyDescent="0.45">
      <c r="B15" t="s">
        <v>18</v>
      </c>
      <c r="C15">
        <v>23.5</v>
      </c>
      <c r="D15">
        <v>23.9</v>
      </c>
      <c r="E15">
        <v>24.3</v>
      </c>
      <c r="F15">
        <v>24</v>
      </c>
      <c r="G15">
        <v>23.7</v>
      </c>
      <c r="H15">
        <v>23.4</v>
      </c>
      <c r="I15">
        <v>23</v>
      </c>
      <c r="J15">
        <v>22.7</v>
      </c>
      <c r="K15">
        <v>22.6</v>
      </c>
      <c r="L15">
        <v>22.5</v>
      </c>
      <c r="M15">
        <v>22.4</v>
      </c>
      <c r="N15">
        <v>22.4</v>
      </c>
      <c r="O15">
        <v>22.3</v>
      </c>
      <c r="P15">
        <v>22.5</v>
      </c>
      <c r="Q15" s="11">
        <f t="shared" si="1"/>
        <v>0.94893617021276599</v>
      </c>
      <c r="R15" s="12">
        <f t="shared" si="2"/>
        <v>0.94092827004219415</v>
      </c>
      <c r="S15" s="11">
        <f t="shared" si="0"/>
        <v>0.95744680851063835</v>
      </c>
    </row>
    <row r="16" spans="2:19" x14ac:dyDescent="0.45">
      <c r="B16" t="s">
        <v>19</v>
      </c>
      <c r="C16">
        <v>42.3</v>
      </c>
      <c r="D16">
        <v>45.5</v>
      </c>
      <c r="E16">
        <v>48.6</v>
      </c>
      <c r="F16">
        <v>53.6</v>
      </c>
      <c r="G16">
        <v>58.5</v>
      </c>
      <c r="H16">
        <v>63.5</v>
      </c>
      <c r="I16">
        <v>68.5</v>
      </c>
      <c r="J16">
        <v>73.400000000000006</v>
      </c>
      <c r="K16">
        <v>73.8</v>
      </c>
      <c r="L16">
        <v>74.099999999999994</v>
      </c>
      <c r="M16">
        <v>74.5</v>
      </c>
      <c r="N16">
        <v>74.8</v>
      </c>
      <c r="O16">
        <v>75.2</v>
      </c>
      <c r="P16">
        <v>76</v>
      </c>
      <c r="Q16" s="11">
        <f t="shared" si="1"/>
        <v>1.7777777777777779</v>
      </c>
      <c r="R16" s="12">
        <f t="shared" si="2"/>
        <v>1.2854700854700856</v>
      </c>
      <c r="S16" s="11">
        <f t="shared" si="0"/>
        <v>1.7966903073286054</v>
      </c>
    </row>
    <row r="17" spans="2:19" x14ac:dyDescent="0.45">
      <c r="B17" t="s">
        <v>20</v>
      </c>
      <c r="C17">
        <v>57.6</v>
      </c>
      <c r="D17">
        <v>60.5</v>
      </c>
      <c r="E17">
        <v>63.4</v>
      </c>
      <c r="F17">
        <v>66.3</v>
      </c>
      <c r="G17">
        <v>69.2</v>
      </c>
      <c r="H17">
        <v>72</v>
      </c>
      <c r="I17">
        <v>74.900000000000006</v>
      </c>
      <c r="J17">
        <v>77.8</v>
      </c>
      <c r="K17">
        <v>78</v>
      </c>
      <c r="L17">
        <v>78.099999999999994</v>
      </c>
      <c r="M17">
        <v>78.2</v>
      </c>
      <c r="N17">
        <v>78.400000000000006</v>
      </c>
      <c r="O17">
        <v>78.5</v>
      </c>
      <c r="P17">
        <v>79.2</v>
      </c>
      <c r="Q17" s="11">
        <f t="shared" si="1"/>
        <v>1.3628472222222221</v>
      </c>
      <c r="R17" s="12">
        <f t="shared" si="2"/>
        <v>1.1343930635838151</v>
      </c>
      <c r="S17" s="11">
        <f t="shared" si="0"/>
        <v>1.375</v>
      </c>
    </row>
    <row r="18" spans="2:19" x14ac:dyDescent="0.45">
      <c r="B18" t="s">
        <v>21</v>
      </c>
      <c r="C18">
        <v>36.799999999999997</v>
      </c>
      <c r="D18">
        <v>37.299999999999997</v>
      </c>
      <c r="E18">
        <v>37.799999999999997</v>
      </c>
      <c r="F18">
        <v>37.5</v>
      </c>
      <c r="G18">
        <v>37.200000000000003</v>
      </c>
      <c r="H18">
        <v>36.9</v>
      </c>
      <c r="I18">
        <v>36.6</v>
      </c>
      <c r="J18">
        <v>36.299999999999997</v>
      </c>
      <c r="K18">
        <v>36.200000000000003</v>
      </c>
      <c r="L18">
        <v>36.200000000000003</v>
      </c>
      <c r="M18">
        <v>36.1</v>
      </c>
      <c r="N18">
        <v>36.1</v>
      </c>
      <c r="O18">
        <v>36.1</v>
      </c>
      <c r="P18">
        <v>36.5</v>
      </c>
      <c r="Q18" s="11">
        <f t="shared" si="1"/>
        <v>0.9809782608695653</v>
      </c>
      <c r="R18" s="12">
        <f t="shared" si="2"/>
        <v>0.97043010752688164</v>
      </c>
      <c r="S18" s="11">
        <f t="shared" si="0"/>
        <v>0.99184782608695665</v>
      </c>
    </row>
    <row r="19" spans="2:19" x14ac:dyDescent="0.45">
      <c r="B19" t="s">
        <v>22</v>
      </c>
      <c r="C19">
        <v>5</v>
      </c>
      <c r="D19">
        <v>5.2</v>
      </c>
      <c r="E19">
        <v>5.4</v>
      </c>
      <c r="F19">
        <v>5.4</v>
      </c>
      <c r="G19">
        <v>5.4</v>
      </c>
      <c r="H19">
        <v>5.3</v>
      </c>
      <c r="I19">
        <v>5.3</v>
      </c>
      <c r="J19">
        <v>5.3</v>
      </c>
      <c r="K19">
        <v>5.4</v>
      </c>
      <c r="L19">
        <v>5.4</v>
      </c>
      <c r="M19">
        <v>5.5</v>
      </c>
      <c r="N19">
        <v>5.5</v>
      </c>
      <c r="O19">
        <v>5.6</v>
      </c>
      <c r="P19">
        <v>5.7</v>
      </c>
      <c r="Q19" s="11">
        <f t="shared" si="1"/>
        <v>1.1199999999999999</v>
      </c>
      <c r="R19" s="12">
        <f t="shared" si="2"/>
        <v>1.037037037037037</v>
      </c>
      <c r="S19" s="11">
        <f t="shared" si="0"/>
        <v>1.1400000000000001</v>
      </c>
    </row>
    <row r="20" spans="2:19" x14ac:dyDescent="0.45">
      <c r="B20" t="s">
        <v>189</v>
      </c>
      <c r="C20">
        <v>584</v>
      </c>
      <c r="D20">
        <v>613.79999999999995</v>
      </c>
      <c r="E20">
        <v>643.6</v>
      </c>
      <c r="F20">
        <v>655.9</v>
      </c>
      <c r="G20">
        <v>668.1</v>
      </c>
      <c r="H20">
        <v>680.3</v>
      </c>
      <c r="I20">
        <v>692.5</v>
      </c>
      <c r="J20">
        <v>704.8</v>
      </c>
      <c r="K20">
        <v>706.8</v>
      </c>
      <c r="L20">
        <v>708.8</v>
      </c>
      <c r="M20">
        <v>710.8</v>
      </c>
      <c r="N20">
        <v>712.9</v>
      </c>
      <c r="O20">
        <v>714.9</v>
      </c>
      <c r="P20">
        <v>723.9</v>
      </c>
      <c r="Q20" s="11">
        <f t="shared" si="1"/>
        <v>1.2241438356164382</v>
      </c>
      <c r="R20" s="12">
        <f t="shared" si="2"/>
        <v>1.0700493938033229</v>
      </c>
      <c r="S20" s="11">
        <f>P20/C20</f>
        <v>1.2395547945205478</v>
      </c>
    </row>
    <row r="23" spans="2:19" x14ac:dyDescent="0.45">
      <c r="B23" t="s">
        <v>188</v>
      </c>
      <c r="C23">
        <v>2018</v>
      </c>
      <c r="D23">
        <v>2030</v>
      </c>
    </row>
    <row r="24" spans="2:19" x14ac:dyDescent="0.45">
      <c r="B24" t="s">
        <v>6</v>
      </c>
      <c r="C24">
        <v>48.6</v>
      </c>
      <c r="D24">
        <v>50.9</v>
      </c>
      <c r="F24" s="11">
        <f>C24/$C$41</f>
        <v>8.3219178082191786E-2</v>
      </c>
      <c r="G24" s="11">
        <f>D24/$D$41</f>
        <v>7.1198769058609598E-2</v>
      </c>
    </row>
    <row r="25" spans="2:19" x14ac:dyDescent="0.45">
      <c r="B25" t="s">
        <v>7</v>
      </c>
      <c r="C25">
        <v>21.4</v>
      </c>
      <c r="D25">
        <v>20.7</v>
      </c>
      <c r="F25" s="11">
        <f t="shared" ref="F25:F41" si="3">C25/$C$41</f>
        <v>3.6643835616438351E-2</v>
      </c>
      <c r="G25" s="11">
        <f t="shared" ref="G25:G41" si="4">D25/$D$41</f>
        <v>2.8955098615190935E-2</v>
      </c>
    </row>
    <row r="26" spans="2:19" x14ac:dyDescent="0.45">
      <c r="B26" t="s">
        <v>8</v>
      </c>
      <c r="C26">
        <v>15.8</v>
      </c>
      <c r="D26">
        <v>15.8</v>
      </c>
      <c r="F26" s="11">
        <f t="shared" si="3"/>
        <v>2.7054794520547945E-2</v>
      </c>
      <c r="G26" s="11">
        <f t="shared" si="4"/>
        <v>2.2100993145894532E-2</v>
      </c>
    </row>
    <row r="27" spans="2:19" x14ac:dyDescent="0.45">
      <c r="B27" t="s">
        <v>9</v>
      </c>
      <c r="C27">
        <v>25.4</v>
      </c>
      <c r="D27">
        <v>27.2</v>
      </c>
      <c r="F27" s="11">
        <f t="shared" si="3"/>
        <v>4.3493150684931502E-2</v>
      </c>
      <c r="G27" s="11">
        <f t="shared" si="4"/>
        <v>3.8047279339767801E-2</v>
      </c>
    </row>
    <row r="28" spans="2:19" x14ac:dyDescent="0.45">
      <c r="B28" t="s">
        <v>10</v>
      </c>
      <c r="C28">
        <v>9</v>
      </c>
      <c r="D28">
        <v>9</v>
      </c>
      <c r="F28" s="11">
        <f t="shared" si="3"/>
        <v>1.5410958904109588E-2</v>
      </c>
      <c r="G28" s="11">
        <f t="shared" si="4"/>
        <v>1.2589173310952582E-2</v>
      </c>
    </row>
    <row r="29" spans="2:19" x14ac:dyDescent="0.45">
      <c r="B29" t="s">
        <v>11</v>
      </c>
      <c r="C29">
        <v>9.1</v>
      </c>
      <c r="D29">
        <v>9</v>
      </c>
      <c r="F29" s="11">
        <f t="shared" si="3"/>
        <v>1.5582191780821918E-2</v>
      </c>
      <c r="G29" s="11">
        <f t="shared" si="4"/>
        <v>1.2589173310952582E-2</v>
      </c>
    </row>
    <row r="30" spans="2:19" x14ac:dyDescent="0.45">
      <c r="B30" t="s">
        <v>12</v>
      </c>
      <c r="C30">
        <v>29.3</v>
      </c>
      <c r="D30">
        <v>33.9</v>
      </c>
      <c r="F30" s="11">
        <f t="shared" si="3"/>
        <v>5.0171232876712331E-2</v>
      </c>
      <c r="G30" s="11">
        <f t="shared" si="4"/>
        <v>4.7419219471254721E-2</v>
      </c>
    </row>
    <row r="31" spans="2:19" x14ac:dyDescent="0.45">
      <c r="B31" t="s">
        <v>13</v>
      </c>
      <c r="C31">
        <v>3.1</v>
      </c>
      <c r="D31">
        <v>4.0999999999999996</v>
      </c>
      <c r="F31" s="11">
        <f t="shared" si="3"/>
        <v>5.3082191780821917E-3</v>
      </c>
      <c r="G31" s="11">
        <f t="shared" si="4"/>
        <v>5.7350678416561753E-3</v>
      </c>
    </row>
    <row r="32" spans="2:19" x14ac:dyDescent="0.45">
      <c r="B32" t="s">
        <v>14</v>
      </c>
      <c r="C32">
        <v>141.6</v>
      </c>
      <c r="D32">
        <v>164.1</v>
      </c>
      <c r="F32" s="11">
        <f t="shared" si="3"/>
        <v>0.24246575342465754</v>
      </c>
      <c r="G32" s="11">
        <f t="shared" si="4"/>
        <v>0.22954259336970206</v>
      </c>
      <c r="I32">
        <f>D32/C32</f>
        <v>1.1588983050847457</v>
      </c>
    </row>
    <row r="33" spans="2:9" x14ac:dyDescent="0.45">
      <c r="B33" t="s">
        <v>15</v>
      </c>
      <c r="C33">
        <v>19.5</v>
      </c>
      <c r="D33">
        <v>22.9</v>
      </c>
      <c r="F33" s="11">
        <f t="shared" si="3"/>
        <v>3.3390410958904111E-2</v>
      </c>
      <c r="G33" s="11">
        <f t="shared" si="4"/>
        <v>3.2032452091201563E-2</v>
      </c>
    </row>
    <row r="34" spans="2:9" x14ac:dyDescent="0.45">
      <c r="B34" t="s">
        <v>16</v>
      </c>
      <c r="C34">
        <v>27.4</v>
      </c>
      <c r="D34">
        <v>31.9</v>
      </c>
      <c r="F34" s="11">
        <f t="shared" si="3"/>
        <v>4.6917808219178077E-2</v>
      </c>
      <c r="G34" s="11">
        <f t="shared" si="4"/>
        <v>4.4621625402154148E-2</v>
      </c>
    </row>
    <row r="35" spans="2:9" x14ac:dyDescent="0.45">
      <c r="B35" t="s">
        <v>17</v>
      </c>
      <c r="C35">
        <v>68.7</v>
      </c>
      <c r="D35">
        <v>107.7</v>
      </c>
      <c r="F35" s="11">
        <f t="shared" si="3"/>
        <v>0.11763698630136987</v>
      </c>
      <c r="G35" s="11">
        <f t="shared" si="4"/>
        <v>0.15065044062106589</v>
      </c>
    </row>
    <row r="36" spans="2:9" x14ac:dyDescent="0.45">
      <c r="B36" t="s">
        <v>18</v>
      </c>
      <c r="C36">
        <v>23.5</v>
      </c>
      <c r="D36">
        <v>22.3</v>
      </c>
      <c r="F36" s="11">
        <f t="shared" si="3"/>
        <v>4.0239726027397262E-2</v>
      </c>
      <c r="G36" s="11">
        <f t="shared" si="4"/>
        <v>3.1193173870471397E-2</v>
      </c>
    </row>
    <row r="37" spans="2:9" x14ac:dyDescent="0.45">
      <c r="B37" t="s">
        <v>19</v>
      </c>
      <c r="C37">
        <v>42.3</v>
      </c>
      <c r="D37">
        <v>75.2</v>
      </c>
      <c r="F37" s="11">
        <f t="shared" si="3"/>
        <v>7.2431506849315069E-2</v>
      </c>
      <c r="G37" s="11">
        <f t="shared" si="4"/>
        <v>0.10518953699818157</v>
      </c>
    </row>
    <row r="38" spans="2:9" x14ac:dyDescent="0.45">
      <c r="B38" t="s">
        <v>20</v>
      </c>
      <c r="C38">
        <v>57.6</v>
      </c>
      <c r="D38">
        <v>78.5</v>
      </c>
      <c r="F38" s="11">
        <f t="shared" si="3"/>
        <v>9.8630136986301367E-2</v>
      </c>
      <c r="G38" s="11">
        <f t="shared" si="4"/>
        <v>0.10980556721219752</v>
      </c>
    </row>
    <row r="39" spans="2:9" x14ac:dyDescent="0.45">
      <c r="B39" t="s">
        <v>21</v>
      </c>
      <c r="C39">
        <v>36.799999999999997</v>
      </c>
      <c r="D39">
        <v>36.1</v>
      </c>
      <c r="F39" s="11">
        <f t="shared" si="3"/>
        <v>6.3013698630136977E-2</v>
      </c>
      <c r="G39" s="11">
        <f t="shared" si="4"/>
        <v>5.0496572947265353E-2</v>
      </c>
    </row>
    <row r="40" spans="2:9" x14ac:dyDescent="0.45">
      <c r="B40" t="s">
        <v>22</v>
      </c>
      <c r="C40">
        <v>5</v>
      </c>
      <c r="D40">
        <v>5.6</v>
      </c>
      <c r="F40" s="11">
        <f t="shared" si="3"/>
        <v>8.5616438356164379E-3</v>
      </c>
      <c r="G40" s="11">
        <f t="shared" si="4"/>
        <v>7.833263393481605E-3</v>
      </c>
    </row>
    <row r="41" spans="2:9" x14ac:dyDescent="0.45">
      <c r="B41" t="s">
        <v>189</v>
      </c>
      <c r="C41">
        <v>584</v>
      </c>
      <c r="D41">
        <v>714.9</v>
      </c>
      <c r="F41" s="11">
        <f t="shared" si="3"/>
        <v>1</v>
      </c>
      <c r="G41" s="11">
        <f t="shared" si="4"/>
        <v>1</v>
      </c>
      <c r="I41">
        <f>D41/C41</f>
        <v>1.2241438356164382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F3D0E-FE6F-40E2-BAF3-F88D0790D5D6}">
  <dimension ref="A1:U45"/>
  <sheetViews>
    <sheetView zoomScale="70" zoomScaleNormal="70" workbookViewId="0">
      <selection activeCell="M49" sqref="M49"/>
    </sheetView>
  </sheetViews>
  <sheetFormatPr defaultColWidth="21" defaultRowHeight="17" x14ac:dyDescent="0.45"/>
  <cols>
    <col min="4" max="11" width="0" hidden="1" customWidth="1"/>
  </cols>
  <sheetData>
    <row r="1" spans="1:21" ht="20.149999999999999" customHeight="1" x14ac:dyDescent="0.45">
      <c r="A1" s="56" t="s">
        <v>143</v>
      </c>
      <c r="B1" s="56" t="s">
        <v>144</v>
      </c>
      <c r="C1" s="57" t="s">
        <v>4</v>
      </c>
      <c r="D1" s="57" t="s">
        <v>4</v>
      </c>
      <c r="E1" s="57" t="s">
        <v>4</v>
      </c>
      <c r="F1" s="57" t="s">
        <v>4</v>
      </c>
      <c r="G1" s="57" t="s">
        <v>4</v>
      </c>
      <c r="H1" s="57" t="s">
        <v>4</v>
      </c>
      <c r="I1" s="57" t="s">
        <v>4</v>
      </c>
      <c r="J1" s="57" t="s">
        <v>4</v>
      </c>
      <c r="K1" s="57" t="s">
        <v>4</v>
      </c>
      <c r="L1" s="57" t="s">
        <v>4</v>
      </c>
      <c r="M1" s="57" t="s">
        <v>4</v>
      </c>
      <c r="N1" s="57" t="s">
        <v>4</v>
      </c>
      <c r="O1" s="57" t="s">
        <v>4</v>
      </c>
      <c r="P1" s="57" t="s">
        <v>4</v>
      </c>
      <c r="Q1" s="57" t="s">
        <v>4</v>
      </c>
      <c r="R1" s="57" t="s">
        <v>4</v>
      </c>
      <c r="S1" s="57" t="s">
        <v>4</v>
      </c>
      <c r="T1" s="57" t="s">
        <v>4</v>
      </c>
      <c r="U1" s="57" t="s">
        <v>4</v>
      </c>
    </row>
    <row r="2" spans="1:21" ht="20.149999999999999" customHeight="1" x14ac:dyDescent="0.45">
      <c r="A2" s="57" t="s">
        <v>143</v>
      </c>
      <c r="B2" s="57" t="s">
        <v>144</v>
      </c>
      <c r="C2" s="1" t="s">
        <v>88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89</v>
      </c>
    </row>
    <row r="3" spans="1:21" ht="20.149999999999999" customHeight="1" x14ac:dyDescent="0.45">
      <c r="A3" s="2" t="s">
        <v>90</v>
      </c>
      <c r="B3" s="2" t="s">
        <v>24</v>
      </c>
      <c r="C3" s="3">
        <v>547932742</v>
      </c>
      <c r="D3" s="3">
        <v>48788677</v>
      </c>
      <c r="E3" s="3">
        <v>21493648</v>
      </c>
      <c r="F3" s="3">
        <v>16039260</v>
      </c>
      <c r="G3" s="3">
        <v>25506864</v>
      </c>
      <c r="H3" s="3">
        <v>9116871</v>
      </c>
      <c r="I3" s="3">
        <v>10016877</v>
      </c>
      <c r="J3" s="3">
        <v>32919181</v>
      </c>
      <c r="K3" s="3">
        <v>3182079</v>
      </c>
      <c r="L3" s="3">
        <v>140531012</v>
      </c>
      <c r="M3" s="3">
        <v>17325520</v>
      </c>
      <c r="N3" s="3">
        <v>29412227</v>
      </c>
      <c r="O3" s="3">
        <v>50259638</v>
      </c>
      <c r="P3" s="3">
        <v>21838474</v>
      </c>
      <c r="Q3" s="3">
        <v>34665105</v>
      </c>
      <c r="R3" s="3">
        <v>44601033</v>
      </c>
      <c r="S3" s="3">
        <v>36190920</v>
      </c>
      <c r="T3" s="3">
        <v>6045356</v>
      </c>
      <c r="U3" s="3" t="s">
        <v>30</v>
      </c>
    </row>
    <row r="4" spans="1:21" ht="20.149999999999999" customHeight="1" x14ac:dyDescent="0.45">
      <c r="A4" s="2" t="s">
        <v>145</v>
      </c>
      <c r="B4" s="2" t="s">
        <v>24</v>
      </c>
      <c r="C4" s="3">
        <v>78557569</v>
      </c>
      <c r="D4" s="3">
        <v>14550103</v>
      </c>
      <c r="E4" s="3">
        <v>5054430</v>
      </c>
      <c r="F4" s="3">
        <v>3580477</v>
      </c>
      <c r="G4" s="3">
        <v>4704964</v>
      </c>
      <c r="H4" s="3">
        <v>2249750</v>
      </c>
      <c r="I4" s="3">
        <v>2142124</v>
      </c>
      <c r="J4" s="3">
        <v>1648161</v>
      </c>
      <c r="K4" s="3">
        <v>645445</v>
      </c>
      <c r="L4" s="3">
        <v>21128150</v>
      </c>
      <c r="M4" s="3">
        <v>2332245</v>
      </c>
      <c r="N4" s="3">
        <v>2434713</v>
      </c>
      <c r="O4" s="3">
        <v>3250542</v>
      </c>
      <c r="P4" s="3">
        <v>2597581</v>
      </c>
      <c r="Q4" s="3">
        <v>2606963</v>
      </c>
      <c r="R4" s="3">
        <v>3763344</v>
      </c>
      <c r="S4" s="3">
        <v>4863308</v>
      </c>
      <c r="T4" s="3">
        <v>1005271</v>
      </c>
      <c r="U4" s="3" t="s">
        <v>30</v>
      </c>
    </row>
    <row r="5" spans="1:21" ht="20.149999999999999" customHeight="1" x14ac:dyDescent="0.45">
      <c r="A5" s="2" t="s">
        <v>146</v>
      </c>
      <c r="B5" s="2" t="s">
        <v>24</v>
      </c>
      <c r="C5" s="3">
        <v>26218458</v>
      </c>
      <c r="D5" s="3">
        <v>3731551</v>
      </c>
      <c r="E5" s="3">
        <v>1318967</v>
      </c>
      <c r="F5" s="3">
        <v>896890</v>
      </c>
      <c r="G5" s="3">
        <v>1061842</v>
      </c>
      <c r="H5" s="3">
        <v>596484</v>
      </c>
      <c r="I5" s="3">
        <v>1196638</v>
      </c>
      <c r="J5" s="3">
        <v>540143</v>
      </c>
      <c r="K5" s="3">
        <v>369610</v>
      </c>
      <c r="L5" s="3">
        <v>6148678</v>
      </c>
      <c r="M5" s="3">
        <v>1562036</v>
      </c>
      <c r="N5" s="3">
        <v>1414053</v>
      </c>
      <c r="O5" s="3">
        <v>1205339</v>
      </c>
      <c r="P5" s="3">
        <v>1117563</v>
      </c>
      <c r="Q5" s="3">
        <v>1384767</v>
      </c>
      <c r="R5" s="3">
        <v>1790827</v>
      </c>
      <c r="S5" s="3">
        <v>1522501</v>
      </c>
      <c r="T5" s="3">
        <v>360568</v>
      </c>
      <c r="U5" s="3" t="s">
        <v>30</v>
      </c>
    </row>
    <row r="6" spans="1:21" ht="20.149999999999999" customHeight="1" x14ac:dyDescent="0.45">
      <c r="A6" s="2" t="s">
        <v>147</v>
      </c>
      <c r="B6" s="2" t="s">
        <v>24</v>
      </c>
      <c r="C6" s="3">
        <v>155219784</v>
      </c>
      <c r="D6" s="3">
        <v>28974161</v>
      </c>
      <c r="E6" s="3">
        <v>7934443</v>
      </c>
      <c r="F6" s="3">
        <v>5850911</v>
      </c>
      <c r="G6" s="3">
        <v>8047040</v>
      </c>
      <c r="H6" s="3">
        <v>3388222</v>
      </c>
      <c r="I6" s="3">
        <v>4281816</v>
      </c>
      <c r="J6" s="3">
        <v>3481349</v>
      </c>
      <c r="K6" s="3">
        <v>290326</v>
      </c>
      <c r="L6" s="3">
        <v>40545794</v>
      </c>
      <c r="M6" s="3">
        <v>6626692</v>
      </c>
      <c r="N6" s="3">
        <v>5613790</v>
      </c>
      <c r="O6" s="3">
        <v>7707805</v>
      </c>
      <c r="P6" s="3">
        <v>5313085</v>
      </c>
      <c r="Q6" s="3">
        <v>5915581</v>
      </c>
      <c r="R6" s="3">
        <v>9033740</v>
      </c>
      <c r="S6" s="3">
        <v>9371342</v>
      </c>
      <c r="T6" s="3">
        <v>2843687</v>
      </c>
      <c r="U6" s="3" t="s">
        <v>30</v>
      </c>
    </row>
    <row r="7" spans="1:21" ht="20.149999999999999" customHeight="1" x14ac:dyDescent="0.45">
      <c r="A7" s="2" t="s">
        <v>148</v>
      </c>
      <c r="B7" s="2" t="s">
        <v>24</v>
      </c>
      <c r="C7" s="3">
        <v>19285373</v>
      </c>
      <c r="D7" s="3">
        <v>19956</v>
      </c>
      <c r="E7" s="3">
        <v>112183</v>
      </c>
      <c r="F7" s="3">
        <v>85684</v>
      </c>
      <c r="G7" s="3">
        <v>165992</v>
      </c>
      <c r="H7" s="3">
        <v>87214</v>
      </c>
      <c r="I7" s="3">
        <v>39500</v>
      </c>
      <c r="J7" s="3">
        <v>92980</v>
      </c>
      <c r="K7" s="3">
        <v>91637</v>
      </c>
      <c r="L7" s="3">
        <v>2803262</v>
      </c>
      <c r="M7" s="3">
        <v>791361</v>
      </c>
      <c r="N7" s="3">
        <v>956883</v>
      </c>
      <c r="O7" s="3">
        <v>2389068</v>
      </c>
      <c r="P7" s="3">
        <v>1784102</v>
      </c>
      <c r="Q7" s="3">
        <v>3636671</v>
      </c>
      <c r="R7" s="3">
        <v>2295285</v>
      </c>
      <c r="S7" s="3">
        <v>2414495</v>
      </c>
      <c r="T7" s="3">
        <v>1519101</v>
      </c>
      <c r="U7" s="3" t="s">
        <v>30</v>
      </c>
    </row>
    <row r="8" spans="1:21" ht="20.149999999999999" customHeight="1" x14ac:dyDescent="0.45">
      <c r="A8" s="2" t="s">
        <v>149</v>
      </c>
      <c r="B8" s="2" t="s">
        <v>24</v>
      </c>
      <c r="C8" s="3">
        <v>1758985</v>
      </c>
      <c r="D8" s="3">
        <v>2004</v>
      </c>
      <c r="E8" s="3">
        <v>20393</v>
      </c>
      <c r="F8" s="3">
        <v>16922</v>
      </c>
      <c r="G8" s="3">
        <v>86695</v>
      </c>
      <c r="H8" s="3">
        <v>3438</v>
      </c>
      <c r="I8" s="3">
        <v>1175</v>
      </c>
      <c r="J8" s="3">
        <v>13921</v>
      </c>
      <c r="K8" s="3">
        <v>11588</v>
      </c>
      <c r="L8" s="3">
        <v>261890</v>
      </c>
      <c r="M8" s="3">
        <v>445375</v>
      </c>
      <c r="N8" s="3">
        <v>124485</v>
      </c>
      <c r="O8" s="3">
        <v>339103</v>
      </c>
      <c r="P8" s="3">
        <v>66663</v>
      </c>
      <c r="Q8" s="3">
        <v>76732</v>
      </c>
      <c r="R8" s="3">
        <v>219137</v>
      </c>
      <c r="S8" s="3">
        <v>61534</v>
      </c>
      <c r="T8" s="3">
        <v>7929</v>
      </c>
      <c r="U8" s="3" t="s">
        <v>30</v>
      </c>
    </row>
    <row r="9" spans="1:21" ht="20.149999999999999" customHeight="1" x14ac:dyDescent="0.45">
      <c r="A9" s="2" t="s">
        <v>150</v>
      </c>
      <c r="B9" s="2" t="s">
        <v>24</v>
      </c>
      <c r="C9" s="3">
        <v>266892573</v>
      </c>
      <c r="D9" s="3">
        <v>1510903</v>
      </c>
      <c r="E9" s="3">
        <v>7053232</v>
      </c>
      <c r="F9" s="3">
        <v>5608376</v>
      </c>
      <c r="G9" s="3">
        <v>11440330</v>
      </c>
      <c r="H9" s="3">
        <v>2791763</v>
      </c>
      <c r="I9" s="3">
        <v>2355623</v>
      </c>
      <c r="J9" s="3">
        <v>27142626</v>
      </c>
      <c r="K9" s="3">
        <v>1773473</v>
      </c>
      <c r="L9" s="3">
        <v>69643238</v>
      </c>
      <c r="M9" s="3">
        <v>5567812</v>
      </c>
      <c r="N9" s="3">
        <v>18868303</v>
      </c>
      <c r="O9" s="3">
        <v>35367782</v>
      </c>
      <c r="P9" s="3">
        <v>10959480</v>
      </c>
      <c r="Q9" s="3">
        <v>21044390</v>
      </c>
      <c r="R9" s="3">
        <v>27498700</v>
      </c>
      <c r="S9" s="3">
        <v>17957740</v>
      </c>
      <c r="T9" s="3">
        <v>308801</v>
      </c>
      <c r="U9" s="3" t="s">
        <v>30</v>
      </c>
    </row>
    <row r="10" spans="1:21" ht="20.149999999999999" customHeight="1" x14ac:dyDescent="0.45">
      <c r="A10" s="4" t="s">
        <v>25</v>
      </c>
      <c r="B10" s="2" t="s">
        <v>151</v>
      </c>
      <c r="C10" s="3">
        <v>12421748</v>
      </c>
      <c r="D10" s="3">
        <v>227207</v>
      </c>
      <c r="E10" s="3">
        <v>590743</v>
      </c>
      <c r="F10" s="3">
        <v>220300</v>
      </c>
      <c r="G10" s="3">
        <v>657765</v>
      </c>
      <c r="H10" s="3">
        <v>137721</v>
      </c>
      <c r="I10" s="3">
        <v>141433</v>
      </c>
      <c r="J10" s="3">
        <v>189743</v>
      </c>
      <c r="K10" s="3">
        <v>117364</v>
      </c>
      <c r="L10" s="3">
        <v>2824176</v>
      </c>
      <c r="M10" s="3">
        <v>521518</v>
      </c>
      <c r="N10" s="3">
        <v>1256591</v>
      </c>
      <c r="O10" s="3">
        <v>1394487</v>
      </c>
      <c r="P10" s="3">
        <v>1662983</v>
      </c>
      <c r="Q10" s="3">
        <v>889927</v>
      </c>
      <c r="R10" s="3">
        <v>573159</v>
      </c>
      <c r="S10" s="3">
        <v>906129</v>
      </c>
      <c r="T10" s="3">
        <v>110502</v>
      </c>
      <c r="U10" s="3" t="s">
        <v>30</v>
      </c>
    </row>
    <row r="11" spans="1:21" ht="20.149999999999999" customHeight="1" x14ac:dyDescent="0.45">
      <c r="A11" s="4" t="s">
        <v>25</v>
      </c>
      <c r="B11" s="2" t="s">
        <v>152</v>
      </c>
      <c r="C11" s="3">
        <v>1284194</v>
      </c>
      <c r="D11" s="3">
        <v>14982</v>
      </c>
      <c r="E11" s="3">
        <v>19976</v>
      </c>
      <c r="F11" s="3">
        <v>23859</v>
      </c>
      <c r="G11" s="3">
        <v>15232</v>
      </c>
      <c r="H11" s="3">
        <v>44451</v>
      </c>
      <c r="I11" s="3">
        <v>19163</v>
      </c>
      <c r="J11" s="3">
        <v>16025</v>
      </c>
      <c r="K11" s="3">
        <v>9409</v>
      </c>
      <c r="L11" s="3">
        <v>328630</v>
      </c>
      <c r="M11" s="3">
        <v>121385</v>
      </c>
      <c r="N11" s="3">
        <v>147833</v>
      </c>
      <c r="O11" s="3">
        <v>88804</v>
      </c>
      <c r="P11" s="3">
        <v>114893</v>
      </c>
      <c r="Q11" s="3">
        <v>23036</v>
      </c>
      <c r="R11" s="3">
        <v>79636</v>
      </c>
      <c r="S11" s="3">
        <v>130360</v>
      </c>
      <c r="T11" s="3">
        <v>86519</v>
      </c>
      <c r="U11" s="3" t="s">
        <v>30</v>
      </c>
    </row>
    <row r="12" spans="1:21" ht="20.149999999999999" customHeight="1" x14ac:dyDescent="0.45">
      <c r="A12" s="4" t="s">
        <v>25</v>
      </c>
      <c r="B12" s="2" t="s">
        <v>153</v>
      </c>
      <c r="C12" s="3">
        <v>201731</v>
      </c>
      <c r="D12" s="3">
        <v>94</v>
      </c>
      <c r="E12" s="3">
        <v>4</v>
      </c>
      <c r="F12" s="3">
        <v>30</v>
      </c>
      <c r="G12" s="3">
        <v>7</v>
      </c>
      <c r="H12" s="3">
        <v>16839</v>
      </c>
      <c r="I12" s="3">
        <v>66616</v>
      </c>
      <c r="J12" s="3" t="s">
        <v>30</v>
      </c>
      <c r="K12" s="3" t="s">
        <v>30</v>
      </c>
      <c r="L12" s="3">
        <v>2917</v>
      </c>
      <c r="M12" s="3">
        <v>13</v>
      </c>
      <c r="N12" s="3">
        <v>5593</v>
      </c>
      <c r="O12" s="3">
        <v>16</v>
      </c>
      <c r="P12" s="3" t="s">
        <v>30</v>
      </c>
      <c r="Q12" s="3" t="s">
        <v>30</v>
      </c>
      <c r="R12" s="3">
        <v>37621</v>
      </c>
      <c r="S12" s="3">
        <v>71981</v>
      </c>
      <c r="T12" s="3" t="s">
        <v>30</v>
      </c>
      <c r="U12" s="3" t="s">
        <v>30</v>
      </c>
    </row>
    <row r="13" spans="1:21" ht="20.149999999999999" customHeight="1" x14ac:dyDescent="0.45">
      <c r="A13" s="4" t="s">
        <v>25</v>
      </c>
      <c r="B13" s="2" t="s">
        <v>154</v>
      </c>
      <c r="C13" s="3">
        <v>7796961</v>
      </c>
      <c r="D13" s="3">
        <v>106383</v>
      </c>
      <c r="E13" s="3">
        <v>247706</v>
      </c>
      <c r="F13" s="3">
        <v>714758</v>
      </c>
      <c r="G13" s="3">
        <v>37877</v>
      </c>
      <c r="H13" s="3">
        <v>142665</v>
      </c>
      <c r="I13" s="3">
        <v>29765</v>
      </c>
      <c r="J13" s="3">
        <v>655985</v>
      </c>
      <c r="K13" s="3">
        <v>23099</v>
      </c>
      <c r="L13" s="3">
        <v>1427360</v>
      </c>
      <c r="M13" s="3">
        <v>13094</v>
      </c>
      <c r="N13" s="3">
        <v>183100</v>
      </c>
      <c r="O13" s="3">
        <v>161444</v>
      </c>
      <c r="P13" s="3">
        <v>608019</v>
      </c>
      <c r="Q13" s="3">
        <v>166032</v>
      </c>
      <c r="R13" s="3">
        <v>3076331</v>
      </c>
      <c r="S13" s="3">
        <v>202800</v>
      </c>
      <c r="T13" s="3">
        <v>543</v>
      </c>
      <c r="U13" s="3" t="s">
        <v>30</v>
      </c>
    </row>
    <row r="14" spans="1:21" ht="20.149999999999999" customHeight="1" x14ac:dyDescent="0.45">
      <c r="A14" s="4" t="s">
        <v>25</v>
      </c>
      <c r="B14" s="2" t="s">
        <v>155</v>
      </c>
      <c r="C14" s="3">
        <v>596366</v>
      </c>
      <c r="D14" s="3">
        <v>314780</v>
      </c>
      <c r="E14" s="3">
        <v>37921</v>
      </c>
      <c r="F14" s="3">
        <v>39257</v>
      </c>
      <c r="G14" s="3">
        <v>12148</v>
      </c>
      <c r="H14" s="3">
        <v>1608</v>
      </c>
      <c r="I14" s="3">
        <v>2408</v>
      </c>
      <c r="J14" s="3">
        <v>797</v>
      </c>
      <c r="K14" s="3">
        <v>215</v>
      </c>
      <c r="L14" s="3">
        <v>136465</v>
      </c>
      <c r="M14" s="3">
        <v>1275</v>
      </c>
      <c r="N14" s="3">
        <v>4776</v>
      </c>
      <c r="O14" s="3">
        <v>9500</v>
      </c>
      <c r="P14" s="3">
        <v>13430</v>
      </c>
      <c r="Q14" s="3">
        <v>4623</v>
      </c>
      <c r="R14" s="3">
        <v>11030</v>
      </c>
      <c r="S14" s="3">
        <v>5979</v>
      </c>
      <c r="T14" s="3">
        <v>153</v>
      </c>
      <c r="U14" s="3" t="s">
        <v>30</v>
      </c>
    </row>
    <row r="15" spans="1:21" ht="20.149999999999999" customHeight="1" x14ac:dyDescent="0.45">
      <c r="A15" s="4" t="s">
        <v>25</v>
      </c>
      <c r="B15" s="2" t="s">
        <v>156</v>
      </c>
      <c r="C15" s="3">
        <v>464675</v>
      </c>
      <c r="D15" s="3">
        <v>21167</v>
      </c>
      <c r="E15" s="3">
        <v>101683</v>
      </c>
      <c r="F15" s="3">
        <v>4204</v>
      </c>
      <c r="G15" s="3">
        <v>6128</v>
      </c>
      <c r="H15" s="3">
        <v>150</v>
      </c>
      <c r="I15" s="3">
        <v>2816</v>
      </c>
      <c r="J15" s="3">
        <v>314</v>
      </c>
      <c r="K15" s="3">
        <v>2021</v>
      </c>
      <c r="L15" s="3">
        <v>175947</v>
      </c>
      <c r="M15" s="3">
        <v>356</v>
      </c>
      <c r="N15" s="3">
        <v>61600</v>
      </c>
      <c r="O15" s="3">
        <v>12643</v>
      </c>
      <c r="P15" s="3">
        <v>4568</v>
      </c>
      <c r="Q15" s="3">
        <v>503</v>
      </c>
      <c r="R15" s="3">
        <v>7252</v>
      </c>
      <c r="S15" s="3">
        <v>63317</v>
      </c>
      <c r="T15" s="3">
        <v>7</v>
      </c>
      <c r="U15" s="3" t="s">
        <v>30</v>
      </c>
    </row>
    <row r="16" spans="1:21" ht="20.149999999999999" customHeight="1" x14ac:dyDescent="0.45">
      <c r="A16" s="4" t="s">
        <v>25</v>
      </c>
      <c r="B16" s="2" t="s">
        <v>157</v>
      </c>
      <c r="C16" s="3">
        <v>1754400</v>
      </c>
      <c r="D16" s="3">
        <v>4158</v>
      </c>
      <c r="E16" s="3">
        <v>47855</v>
      </c>
      <c r="F16" s="3">
        <v>15181</v>
      </c>
      <c r="G16" s="3">
        <v>501921</v>
      </c>
      <c r="H16" s="3">
        <v>6070</v>
      </c>
      <c r="I16" s="3">
        <v>4665</v>
      </c>
      <c r="J16" s="3">
        <v>15747</v>
      </c>
      <c r="K16" s="3">
        <v>1339</v>
      </c>
      <c r="L16" s="3">
        <v>502544</v>
      </c>
      <c r="M16" s="3">
        <v>23171</v>
      </c>
      <c r="N16" s="3">
        <v>59446</v>
      </c>
      <c r="O16" s="3">
        <v>128080</v>
      </c>
      <c r="P16" s="3">
        <v>266696</v>
      </c>
      <c r="Q16" s="3">
        <v>24737</v>
      </c>
      <c r="R16" s="3">
        <v>81557</v>
      </c>
      <c r="S16" s="3">
        <v>69687</v>
      </c>
      <c r="T16" s="3">
        <v>1546</v>
      </c>
      <c r="U16" s="3" t="s">
        <v>30</v>
      </c>
    </row>
    <row r="17" spans="1:21" ht="20.149999999999999" customHeight="1" x14ac:dyDescent="0.45">
      <c r="A17" s="4" t="s">
        <v>25</v>
      </c>
      <c r="B17" s="2" t="s">
        <v>158</v>
      </c>
      <c r="C17" s="3">
        <v>8010151</v>
      </c>
      <c r="D17" s="3">
        <v>37111</v>
      </c>
      <c r="E17" s="3">
        <v>29691</v>
      </c>
      <c r="F17" s="3">
        <v>475283</v>
      </c>
      <c r="G17" s="3">
        <v>49295</v>
      </c>
      <c r="H17" s="3">
        <v>47687</v>
      </c>
      <c r="I17" s="3">
        <v>549647</v>
      </c>
      <c r="J17" s="3">
        <v>594967</v>
      </c>
      <c r="K17" s="3">
        <v>364592</v>
      </c>
      <c r="L17" s="3">
        <v>1889286</v>
      </c>
      <c r="M17" s="3">
        <v>25082</v>
      </c>
      <c r="N17" s="3">
        <v>848318</v>
      </c>
      <c r="O17" s="3">
        <v>769159</v>
      </c>
      <c r="P17" s="3">
        <v>1077717</v>
      </c>
      <c r="Q17" s="3">
        <v>91467</v>
      </c>
      <c r="R17" s="3">
        <v>361973</v>
      </c>
      <c r="S17" s="3">
        <v>776413</v>
      </c>
      <c r="T17" s="3">
        <v>22462</v>
      </c>
      <c r="U17" s="3" t="s">
        <v>30</v>
      </c>
    </row>
    <row r="18" spans="1:21" ht="20.149999999999999" customHeight="1" x14ac:dyDescent="0.45">
      <c r="A18" s="4" t="s">
        <v>25</v>
      </c>
      <c r="B18" s="2" t="s">
        <v>159</v>
      </c>
      <c r="C18" s="3">
        <v>1185383</v>
      </c>
      <c r="D18" s="3">
        <v>197759</v>
      </c>
      <c r="E18" s="3">
        <v>24933</v>
      </c>
      <c r="F18" s="3">
        <v>37325</v>
      </c>
      <c r="G18" s="3">
        <v>89117</v>
      </c>
      <c r="H18" s="3">
        <v>18773</v>
      </c>
      <c r="I18" s="3">
        <v>16606</v>
      </c>
      <c r="J18" s="3">
        <v>3190</v>
      </c>
      <c r="K18" s="3">
        <v>3461</v>
      </c>
      <c r="L18" s="3">
        <v>663157</v>
      </c>
      <c r="M18" s="3">
        <v>6522</v>
      </c>
      <c r="N18" s="3">
        <v>30243</v>
      </c>
      <c r="O18" s="3">
        <v>48673</v>
      </c>
      <c r="P18" s="3">
        <v>7538</v>
      </c>
      <c r="Q18" s="3">
        <v>1936</v>
      </c>
      <c r="R18" s="3">
        <v>11861</v>
      </c>
      <c r="S18" s="3">
        <v>22899</v>
      </c>
      <c r="T18" s="3">
        <v>1391</v>
      </c>
      <c r="U18" s="3" t="s">
        <v>30</v>
      </c>
    </row>
    <row r="19" spans="1:21" ht="20.149999999999999" customHeight="1" x14ac:dyDescent="0.45">
      <c r="A19" s="4" t="s">
        <v>25</v>
      </c>
      <c r="B19" s="2" t="s">
        <v>160</v>
      </c>
      <c r="C19" s="3">
        <v>14037594</v>
      </c>
      <c r="D19" s="3">
        <v>3070</v>
      </c>
      <c r="E19" s="3">
        <v>5904</v>
      </c>
      <c r="F19" s="3">
        <v>12444</v>
      </c>
      <c r="G19" s="3">
        <v>795734</v>
      </c>
      <c r="H19" s="3">
        <v>741</v>
      </c>
      <c r="I19" s="3">
        <v>571</v>
      </c>
      <c r="J19" s="3">
        <v>5875330</v>
      </c>
      <c r="K19" s="3">
        <v>397</v>
      </c>
      <c r="L19" s="3">
        <v>37649</v>
      </c>
      <c r="M19" s="3">
        <v>1173</v>
      </c>
      <c r="N19" s="3">
        <v>15648</v>
      </c>
      <c r="O19" s="3">
        <v>5248896</v>
      </c>
      <c r="P19" s="3">
        <v>4247</v>
      </c>
      <c r="Q19" s="3">
        <v>1975568</v>
      </c>
      <c r="R19" s="3">
        <v>49940</v>
      </c>
      <c r="S19" s="3">
        <v>10247</v>
      </c>
      <c r="T19" s="3">
        <v>35</v>
      </c>
      <c r="U19" s="3" t="s">
        <v>30</v>
      </c>
    </row>
    <row r="20" spans="1:21" ht="20.149999999999999" customHeight="1" x14ac:dyDescent="0.45">
      <c r="A20" s="4" t="s">
        <v>25</v>
      </c>
      <c r="B20" s="2" t="s">
        <v>161</v>
      </c>
      <c r="C20" s="3">
        <v>40984440</v>
      </c>
      <c r="D20" s="3">
        <v>41500</v>
      </c>
      <c r="E20" s="3">
        <v>265574</v>
      </c>
      <c r="F20" s="3">
        <v>190558</v>
      </c>
      <c r="G20" s="3">
        <v>371618</v>
      </c>
      <c r="H20" s="3">
        <v>71690</v>
      </c>
      <c r="I20" s="3">
        <v>225245</v>
      </c>
      <c r="J20" s="3">
        <v>10727845</v>
      </c>
      <c r="K20" s="3">
        <v>166838</v>
      </c>
      <c r="L20" s="3">
        <v>6122299</v>
      </c>
      <c r="M20" s="3">
        <v>90514</v>
      </c>
      <c r="N20" s="3">
        <v>1825453</v>
      </c>
      <c r="O20" s="3">
        <v>4005245</v>
      </c>
      <c r="P20" s="3">
        <v>2108594</v>
      </c>
      <c r="Q20" s="3">
        <v>11187207</v>
      </c>
      <c r="R20" s="3">
        <v>2843567</v>
      </c>
      <c r="S20" s="3">
        <v>711849</v>
      </c>
      <c r="T20" s="3">
        <v>28844</v>
      </c>
      <c r="U20" s="3" t="s">
        <v>30</v>
      </c>
    </row>
    <row r="21" spans="1:21" ht="20.149999999999999" customHeight="1" x14ac:dyDescent="0.45">
      <c r="A21" s="4" t="s">
        <v>25</v>
      </c>
      <c r="B21" s="2" t="s">
        <v>162</v>
      </c>
      <c r="C21" s="3">
        <v>2957354</v>
      </c>
      <c r="D21" s="3">
        <v>17328</v>
      </c>
      <c r="E21" s="3">
        <v>14064</v>
      </c>
      <c r="F21" s="3">
        <v>14559</v>
      </c>
      <c r="G21" s="3">
        <v>383525</v>
      </c>
      <c r="H21" s="3">
        <v>2277</v>
      </c>
      <c r="I21" s="3">
        <v>65270</v>
      </c>
      <c r="J21" s="3">
        <v>4733</v>
      </c>
      <c r="K21" s="3">
        <v>51942</v>
      </c>
      <c r="L21" s="3">
        <v>1010213</v>
      </c>
      <c r="M21" s="3">
        <v>113429</v>
      </c>
      <c r="N21" s="3">
        <v>839219</v>
      </c>
      <c r="O21" s="3">
        <v>285679</v>
      </c>
      <c r="P21" s="3">
        <v>40828</v>
      </c>
      <c r="Q21" s="3">
        <v>49450</v>
      </c>
      <c r="R21" s="3">
        <v>47267</v>
      </c>
      <c r="S21" s="3">
        <v>9830</v>
      </c>
      <c r="T21" s="3">
        <v>7739</v>
      </c>
      <c r="U21" s="3" t="s">
        <v>30</v>
      </c>
    </row>
    <row r="22" spans="1:21" ht="20.149999999999999" customHeight="1" x14ac:dyDescent="0.45">
      <c r="A22" s="4" t="s">
        <v>25</v>
      </c>
      <c r="B22" s="2" t="s">
        <v>163</v>
      </c>
      <c r="C22" s="3">
        <v>9479984</v>
      </c>
      <c r="D22" s="3">
        <v>45512</v>
      </c>
      <c r="E22" s="3">
        <v>196728</v>
      </c>
      <c r="F22" s="3">
        <v>213329</v>
      </c>
      <c r="G22" s="3">
        <v>268803</v>
      </c>
      <c r="H22" s="3">
        <v>323527</v>
      </c>
      <c r="I22" s="3">
        <v>400368</v>
      </c>
      <c r="J22" s="3">
        <v>591673</v>
      </c>
      <c r="K22" s="3">
        <v>126702</v>
      </c>
      <c r="L22" s="3">
        <v>2242761</v>
      </c>
      <c r="M22" s="3">
        <v>94301</v>
      </c>
      <c r="N22" s="3">
        <v>1163912</v>
      </c>
      <c r="O22" s="3">
        <v>1136508</v>
      </c>
      <c r="P22" s="3">
        <v>252128</v>
      </c>
      <c r="Q22" s="3">
        <v>371899</v>
      </c>
      <c r="R22" s="3">
        <v>960157</v>
      </c>
      <c r="S22" s="3">
        <v>1085717</v>
      </c>
      <c r="T22" s="3">
        <v>5959</v>
      </c>
      <c r="U22" s="3" t="s">
        <v>30</v>
      </c>
    </row>
    <row r="23" spans="1:21" ht="20.149999999999999" customHeight="1" x14ac:dyDescent="0.45">
      <c r="A23" s="4" t="s">
        <v>25</v>
      </c>
      <c r="B23" s="2" t="s">
        <v>164</v>
      </c>
      <c r="C23" s="3">
        <v>11798098</v>
      </c>
      <c r="D23" s="3">
        <v>22692</v>
      </c>
      <c r="E23" s="3">
        <v>87314</v>
      </c>
      <c r="F23" s="3">
        <v>77272</v>
      </c>
      <c r="G23" s="3">
        <v>202620</v>
      </c>
      <c r="H23" s="3">
        <v>22333</v>
      </c>
      <c r="I23" s="3">
        <v>36894</v>
      </c>
      <c r="J23" s="3">
        <v>171582</v>
      </c>
      <c r="K23" s="3">
        <v>400851</v>
      </c>
      <c r="L23" s="3">
        <v>1764804</v>
      </c>
      <c r="M23" s="3">
        <v>3088865</v>
      </c>
      <c r="N23" s="3">
        <v>2361003</v>
      </c>
      <c r="O23" s="3">
        <v>887874</v>
      </c>
      <c r="P23" s="3">
        <v>593438</v>
      </c>
      <c r="Q23" s="3">
        <v>555147</v>
      </c>
      <c r="R23" s="3">
        <v>1052451</v>
      </c>
      <c r="S23" s="3">
        <v>446254</v>
      </c>
      <c r="T23" s="3">
        <v>26706</v>
      </c>
      <c r="U23" s="3" t="s">
        <v>30</v>
      </c>
    </row>
    <row r="24" spans="1:21" ht="20.149999999999999" customHeight="1" x14ac:dyDescent="0.45">
      <c r="A24" s="4" t="s">
        <v>25</v>
      </c>
      <c r="B24" s="2" t="s">
        <v>165</v>
      </c>
      <c r="C24" s="3">
        <v>35043548</v>
      </c>
      <c r="D24" s="3">
        <v>12209</v>
      </c>
      <c r="E24" s="3">
        <v>1876308</v>
      </c>
      <c r="F24" s="3">
        <v>284163</v>
      </c>
      <c r="G24" s="3">
        <v>1961718</v>
      </c>
      <c r="H24" s="3">
        <v>45593</v>
      </c>
      <c r="I24" s="3">
        <v>49150</v>
      </c>
      <c r="J24" s="3">
        <v>3905498</v>
      </c>
      <c r="K24" s="3">
        <v>39146</v>
      </c>
      <c r="L24" s="3">
        <v>1989370</v>
      </c>
      <c r="M24" s="3">
        <v>1032633</v>
      </c>
      <c r="N24" s="3">
        <v>397056</v>
      </c>
      <c r="O24" s="3">
        <v>4760849</v>
      </c>
      <c r="P24" s="3">
        <v>2359042</v>
      </c>
      <c r="Q24" s="3">
        <v>4134280</v>
      </c>
      <c r="R24" s="3">
        <v>8559279</v>
      </c>
      <c r="S24" s="3">
        <v>3634607</v>
      </c>
      <c r="T24" s="3">
        <v>2647</v>
      </c>
      <c r="U24" s="3" t="s">
        <v>30</v>
      </c>
    </row>
    <row r="25" spans="1:21" ht="20.149999999999999" customHeight="1" x14ac:dyDescent="0.45">
      <c r="A25" s="4" t="s">
        <v>25</v>
      </c>
      <c r="B25" s="2" t="s">
        <v>166</v>
      </c>
      <c r="C25" s="3">
        <v>8658993</v>
      </c>
      <c r="D25" s="3">
        <v>49165</v>
      </c>
      <c r="E25" s="3">
        <v>790408</v>
      </c>
      <c r="F25" s="3">
        <v>610077</v>
      </c>
      <c r="G25" s="3">
        <v>591609</v>
      </c>
      <c r="H25" s="3">
        <v>152764</v>
      </c>
      <c r="I25" s="3">
        <v>52245</v>
      </c>
      <c r="J25" s="3">
        <v>203251</v>
      </c>
      <c r="K25" s="3">
        <v>12602</v>
      </c>
      <c r="L25" s="3">
        <v>2107355</v>
      </c>
      <c r="M25" s="3">
        <v>36381</v>
      </c>
      <c r="N25" s="3">
        <v>799053</v>
      </c>
      <c r="O25" s="3">
        <v>564695</v>
      </c>
      <c r="P25" s="3">
        <v>138321</v>
      </c>
      <c r="Q25" s="3">
        <v>135635</v>
      </c>
      <c r="R25" s="3">
        <v>796904</v>
      </c>
      <c r="S25" s="3">
        <v>1615639</v>
      </c>
      <c r="T25" s="3">
        <v>2888</v>
      </c>
      <c r="U25" s="3" t="s">
        <v>30</v>
      </c>
    </row>
    <row r="26" spans="1:21" ht="20.149999999999999" customHeight="1" x14ac:dyDescent="0.45">
      <c r="A26" s="4" t="s">
        <v>25</v>
      </c>
      <c r="B26" s="2" t="s">
        <v>167</v>
      </c>
      <c r="C26" s="3">
        <v>60192109</v>
      </c>
      <c r="D26" s="3">
        <v>57524</v>
      </c>
      <c r="E26" s="3">
        <v>102227</v>
      </c>
      <c r="F26" s="3">
        <v>293622</v>
      </c>
      <c r="G26" s="3">
        <v>1385964</v>
      </c>
      <c r="H26" s="3">
        <v>799169</v>
      </c>
      <c r="I26" s="3">
        <v>225366</v>
      </c>
      <c r="J26" s="3">
        <v>37322</v>
      </c>
      <c r="K26" s="3">
        <v>254929</v>
      </c>
      <c r="L26" s="3">
        <v>35973675</v>
      </c>
      <c r="M26" s="3">
        <v>63910</v>
      </c>
      <c r="N26" s="3">
        <v>5269241</v>
      </c>
      <c r="O26" s="3">
        <v>10552175</v>
      </c>
      <c r="P26" s="3">
        <v>450531</v>
      </c>
      <c r="Q26" s="3">
        <v>55980</v>
      </c>
      <c r="R26" s="3">
        <v>4026262</v>
      </c>
      <c r="S26" s="3">
        <v>642572</v>
      </c>
      <c r="T26" s="3">
        <v>1639</v>
      </c>
      <c r="U26" s="3" t="s">
        <v>30</v>
      </c>
    </row>
    <row r="27" spans="1:21" ht="20.149999999999999" customHeight="1" x14ac:dyDescent="0.45">
      <c r="A27" s="4" t="s">
        <v>25</v>
      </c>
      <c r="B27" s="2" t="s">
        <v>168</v>
      </c>
      <c r="C27" s="3">
        <v>4089654</v>
      </c>
      <c r="D27" s="3">
        <v>42209</v>
      </c>
      <c r="E27" s="3">
        <v>74782</v>
      </c>
      <c r="F27" s="3">
        <v>92253</v>
      </c>
      <c r="G27" s="3">
        <v>1971475</v>
      </c>
      <c r="H27" s="3">
        <v>30906</v>
      </c>
      <c r="I27" s="3">
        <v>48213</v>
      </c>
      <c r="J27" s="3">
        <v>20107</v>
      </c>
      <c r="K27" s="3">
        <v>5186</v>
      </c>
      <c r="L27" s="3">
        <v>610610</v>
      </c>
      <c r="M27" s="3">
        <v>38626</v>
      </c>
      <c r="N27" s="3">
        <v>97045</v>
      </c>
      <c r="O27" s="3">
        <v>573036</v>
      </c>
      <c r="P27" s="3">
        <v>29450</v>
      </c>
      <c r="Q27" s="3">
        <v>11340</v>
      </c>
      <c r="R27" s="3">
        <v>195153</v>
      </c>
      <c r="S27" s="3">
        <v>248431</v>
      </c>
      <c r="T27" s="3">
        <v>829</v>
      </c>
      <c r="U27" s="3" t="s">
        <v>30</v>
      </c>
    </row>
    <row r="28" spans="1:21" ht="20.149999999999999" customHeight="1" x14ac:dyDescent="0.45">
      <c r="A28" s="4" t="s">
        <v>25</v>
      </c>
      <c r="B28" s="2" t="s">
        <v>169</v>
      </c>
      <c r="C28" s="3">
        <v>8219224</v>
      </c>
      <c r="D28" s="3">
        <v>20629</v>
      </c>
      <c r="E28" s="3">
        <v>145180</v>
      </c>
      <c r="F28" s="3">
        <v>345497</v>
      </c>
      <c r="G28" s="3">
        <v>176560</v>
      </c>
      <c r="H28" s="3">
        <v>214136</v>
      </c>
      <c r="I28" s="3">
        <v>90056</v>
      </c>
      <c r="J28" s="3">
        <v>596599</v>
      </c>
      <c r="K28" s="3">
        <v>72778</v>
      </c>
      <c r="L28" s="3">
        <v>1102856</v>
      </c>
      <c r="M28" s="3">
        <v>36186</v>
      </c>
      <c r="N28" s="3">
        <v>1611294</v>
      </c>
      <c r="O28" s="3">
        <v>912884</v>
      </c>
      <c r="P28" s="3">
        <v>147319</v>
      </c>
      <c r="Q28" s="3">
        <v>602365</v>
      </c>
      <c r="R28" s="3">
        <v>1176768</v>
      </c>
      <c r="S28" s="3">
        <v>966754</v>
      </c>
      <c r="T28" s="3">
        <v>1363</v>
      </c>
      <c r="U28" s="3" t="s">
        <v>30</v>
      </c>
    </row>
    <row r="29" spans="1:21" ht="20.149999999999999" customHeight="1" x14ac:dyDescent="0.45">
      <c r="A29" s="4" t="s">
        <v>25</v>
      </c>
      <c r="B29" s="2" t="s">
        <v>170</v>
      </c>
      <c r="C29" s="3">
        <v>11391011</v>
      </c>
      <c r="D29" s="3">
        <v>130011</v>
      </c>
      <c r="E29" s="3">
        <v>991814</v>
      </c>
      <c r="F29" s="3">
        <v>502110</v>
      </c>
      <c r="G29" s="3">
        <v>875680</v>
      </c>
      <c r="H29" s="3">
        <v>186910</v>
      </c>
      <c r="I29" s="3">
        <v>97276</v>
      </c>
      <c r="J29" s="3">
        <v>188377</v>
      </c>
      <c r="K29" s="3">
        <v>34540</v>
      </c>
      <c r="L29" s="3">
        <v>4010473</v>
      </c>
      <c r="M29" s="3">
        <v>31258</v>
      </c>
      <c r="N29" s="3">
        <v>501182</v>
      </c>
      <c r="O29" s="3">
        <v>846541</v>
      </c>
      <c r="P29" s="3">
        <v>163723</v>
      </c>
      <c r="Q29" s="3">
        <v>69395</v>
      </c>
      <c r="R29" s="3">
        <v>856409</v>
      </c>
      <c r="S29" s="3">
        <v>1902953</v>
      </c>
      <c r="T29" s="3">
        <v>2359</v>
      </c>
      <c r="U29" s="3" t="s">
        <v>30</v>
      </c>
    </row>
    <row r="30" spans="1:21" ht="20.149999999999999" customHeight="1" x14ac:dyDescent="0.45">
      <c r="A30" s="4" t="s">
        <v>25</v>
      </c>
      <c r="B30" s="2" t="s">
        <v>171</v>
      </c>
      <c r="C30" s="3">
        <v>18516600</v>
      </c>
      <c r="D30" s="3">
        <v>17163</v>
      </c>
      <c r="E30" s="3">
        <v>1141997</v>
      </c>
      <c r="F30" s="3">
        <v>1344879</v>
      </c>
      <c r="G30" s="3">
        <v>509997</v>
      </c>
      <c r="H30" s="3">
        <v>511515</v>
      </c>
      <c r="I30" s="3">
        <v>197990</v>
      </c>
      <c r="J30" s="3">
        <v>2302894</v>
      </c>
      <c r="K30" s="3">
        <v>80873</v>
      </c>
      <c r="L30" s="3">
        <v>2966598</v>
      </c>
      <c r="M30" s="3">
        <v>171311</v>
      </c>
      <c r="N30" s="3">
        <v>740918</v>
      </c>
      <c r="O30" s="3">
        <v>2851712</v>
      </c>
      <c r="P30" s="3">
        <v>841566</v>
      </c>
      <c r="Q30" s="3">
        <v>74006</v>
      </c>
      <c r="R30" s="3">
        <v>2495338</v>
      </c>
      <c r="S30" s="3">
        <v>2267550</v>
      </c>
      <c r="T30" s="3">
        <v>294</v>
      </c>
      <c r="U30" s="3" t="s">
        <v>30</v>
      </c>
    </row>
    <row r="31" spans="1:21" ht="20.149999999999999" customHeight="1" x14ac:dyDescent="0.45">
      <c r="A31" s="4" t="s">
        <v>25</v>
      </c>
      <c r="B31" s="2" t="s">
        <v>172</v>
      </c>
      <c r="C31" s="3">
        <v>4225727</v>
      </c>
      <c r="D31" s="3">
        <v>20411</v>
      </c>
      <c r="E31" s="3">
        <v>213351</v>
      </c>
      <c r="F31" s="3">
        <v>48155</v>
      </c>
      <c r="G31" s="3">
        <v>54709</v>
      </c>
      <c r="H31" s="3">
        <v>5202</v>
      </c>
      <c r="I31" s="3">
        <v>9411</v>
      </c>
      <c r="J31" s="3">
        <v>1036886</v>
      </c>
      <c r="K31" s="3">
        <v>179</v>
      </c>
      <c r="L31" s="3">
        <v>87955</v>
      </c>
      <c r="M31" s="3">
        <v>37092</v>
      </c>
      <c r="N31" s="3">
        <v>25916</v>
      </c>
      <c r="O31" s="3">
        <v>35101</v>
      </c>
      <c r="P31" s="3">
        <v>46823</v>
      </c>
      <c r="Q31" s="3">
        <v>592840</v>
      </c>
      <c r="R31" s="3">
        <v>144343</v>
      </c>
      <c r="S31" s="3">
        <v>1866980</v>
      </c>
      <c r="T31" s="3">
        <v>375</v>
      </c>
      <c r="U31" s="3" t="s">
        <v>30</v>
      </c>
    </row>
    <row r="32" spans="1:21" ht="20.149999999999999" customHeight="1" x14ac:dyDescent="0.45">
      <c r="A32" s="4" t="s">
        <v>25</v>
      </c>
      <c r="B32" s="2" t="s">
        <v>173</v>
      </c>
      <c r="C32" s="3">
        <v>699459</v>
      </c>
      <c r="D32" s="3">
        <v>3232</v>
      </c>
      <c r="E32" s="3">
        <v>8926</v>
      </c>
      <c r="F32" s="3">
        <v>15526</v>
      </c>
      <c r="G32" s="3">
        <v>115207</v>
      </c>
      <c r="H32" s="3">
        <v>5285</v>
      </c>
      <c r="I32" s="3">
        <v>4067</v>
      </c>
      <c r="J32" s="3">
        <v>1839</v>
      </c>
      <c r="K32" s="3">
        <v>563</v>
      </c>
      <c r="L32" s="3">
        <v>441144</v>
      </c>
      <c r="M32" s="3">
        <v>7699</v>
      </c>
      <c r="N32" s="3">
        <v>25935</v>
      </c>
      <c r="O32" s="3">
        <v>9859</v>
      </c>
      <c r="P32" s="3">
        <v>6185</v>
      </c>
      <c r="Q32" s="3">
        <v>7868</v>
      </c>
      <c r="R32" s="3">
        <v>23306</v>
      </c>
      <c r="S32" s="3">
        <v>21545</v>
      </c>
      <c r="T32" s="3">
        <v>1273</v>
      </c>
      <c r="U32" s="3" t="s">
        <v>30</v>
      </c>
    </row>
    <row r="33" spans="1:21" ht="20.149999999999999" customHeight="1" x14ac:dyDescent="0.45">
      <c r="A33" s="4" t="s">
        <v>25</v>
      </c>
      <c r="B33" s="2" t="s">
        <v>174</v>
      </c>
      <c r="C33" s="3">
        <v>2802802</v>
      </c>
      <c r="D33" s="3">
        <v>103130</v>
      </c>
      <c r="E33" s="3">
        <v>35418</v>
      </c>
      <c r="F33" s="3">
        <v>31905</v>
      </c>
      <c r="G33" s="3">
        <v>401582</v>
      </c>
      <c r="H33" s="3">
        <v>2064</v>
      </c>
      <c r="I33" s="3">
        <v>19730</v>
      </c>
      <c r="J33" s="3">
        <v>864</v>
      </c>
      <c r="K33" s="3">
        <v>4144</v>
      </c>
      <c r="L33" s="3">
        <v>1209204</v>
      </c>
      <c r="M33" s="3">
        <v>8947</v>
      </c>
      <c r="N33" s="3">
        <v>592825</v>
      </c>
      <c r="O33" s="3">
        <v>77816</v>
      </c>
      <c r="P33" s="3">
        <v>16004</v>
      </c>
      <c r="Q33" s="3">
        <v>5921</v>
      </c>
      <c r="R33" s="3">
        <v>25050</v>
      </c>
      <c r="S33" s="3">
        <v>266779</v>
      </c>
      <c r="T33" s="3">
        <v>1418</v>
      </c>
      <c r="U33" s="3" t="s">
        <v>30</v>
      </c>
    </row>
    <row r="34" spans="1:21" ht="20.149999999999999" customHeight="1" x14ac:dyDescent="0.45">
      <c r="A34" s="6" t="s">
        <v>25</v>
      </c>
      <c r="B34" s="7" t="s">
        <v>175</v>
      </c>
      <c r="C34" s="3">
        <v>80369</v>
      </c>
      <c r="D34" s="3">
        <v>1476</v>
      </c>
      <c r="E34" s="3">
        <v>2722</v>
      </c>
      <c r="F34" s="3">
        <v>1830</v>
      </c>
      <c r="G34" s="3">
        <v>4037</v>
      </c>
      <c r="H34" s="3">
        <v>1687</v>
      </c>
      <c r="I34" s="3">
        <v>652</v>
      </c>
      <c r="J34" s="3">
        <v>1058</v>
      </c>
      <c r="K34" s="3">
        <v>305</v>
      </c>
      <c r="L34" s="3">
        <v>15791</v>
      </c>
      <c r="M34" s="3">
        <v>3071</v>
      </c>
      <c r="N34" s="3">
        <v>5104</v>
      </c>
      <c r="O34" s="3">
        <v>6106</v>
      </c>
      <c r="P34" s="3">
        <v>5439</v>
      </c>
      <c r="Q34" s="3">
        <v>13228</v>
      </c>
      <c r="R34" s="3">
        <v>6085</v>
      </c>
      <c r="S34" s="3">
        <v>10469</v>
      </c>
      <c r="T34" s="3">
        <v>1310</v>
      </c>
      <c r="U34" s="3" t="s">
        <v>30</v>
      </c>
    </row>
    <row r="36" spans="1:21" x14ac:dyDescent="0.45">
      <c r="A36" s="8" t="s">
        <v>57</v>
      </c>
      <c r="B36" s="8" t="s">
        <v>176</v>
      </c>
    </row>
    <row r="37" spans="1:21" x14ac:dyDescent="0.45">
      <c r="A37" s="8" t="s">
        <v>59</v>
      </c>
      <c r="B37" s="8" t="s">
        <v>177</v>
      </c>
    </row>
    <row r="38" spans="1:21" x14ac:dyDescent="0.45">
      <c r="A38" s="8" t="s">
        <v>61</v>
      </c>
      <c r="B38" s="8" t="s">
        <v>62</v>
      </c>
    </row>
    <row r="39" spans="1:21" x14ac:dyDescent="0.45">
      <c r="A39" s="8" t="s">
        <v>63</v>
      </c>
      <c r="B39" s="8" t="s">
        <v>218</v>
      </c>
    </row>
    <row r="40" spans="1:21" x14ac:dyDescent="0.45">
      <c r="A40" s="8" t="s">
        <v>64</v>
      </c>
      <c r="B40" s="8" t="s">
        <v>178</v>
      </c>
    </row>
    <row r="41" spans="1:21" x14ac:dyDescent="0.45">
      <c r="A41" s="8" t="s">
        <v>66</v>
      </c>
      <c r="B41" s="8" t="s">
        <v>179</v>
      </c>
    </row>
    <row r="42" spans="1:21" x14ac:dyDescent="0.45">
      <c r="A42" s="8" t="s">
        <v>25</v>
      </c>
      <c r="B42" s="8" t="s">
        <v>68</v>
      </c>
    </row>
    <row r="43" spans="1:21" x14ac:dyDescent="0.45">
      <c r="A43" s="8" t="s">
        <v>103</v>
      </c>
      <c r="B43" s="8" t="s">
        <v>108</v>
      </c>
    </row>
    <row r="44" spans="1:21" x14ac:dyDescent="0.45">
      <c r="A44" s="8" t="s">
        <v>69</v>
      </c>
    </row>
    <row r="45" spans="1:21" x14ac:dyDescent="0.45">
      <c r="A45" s="8" t="s">
        <v>180</v>
      </c>
      <c r="B45" s="8" t="s">
        <v>181</v>
      </c>
    </row>
  </sheetData>
  <mergeCells count="3">
    <mergeCell ref="A1:A2"/>
    <mergeCell ref="B1:B2"/>
    <mergeCell ref="C1:U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A7F8-D439-44D7-A2DB-24540CE076C5}">
  <dimension ref="A1:T96"/>
  <sheetViews>
    <sheetView zoomScale="85" zoomScaleNormal="85" workbookViewId="0">
      <selection activeCell="X48" sqref="X48"/>
    </sheetView>
  </sheetViews>
  <sheetFormatPr defaultColWidth="9.08203125" defaultRowHeight="16" x14ac:dyDescent="0.45"/>
  <cols>
    <col min="1" max="10" width="10.75" style="20" customWidth="1"/>
    <col min="11" max="11" width="10.75" style="41" customWidth="1"/>
    <col min="12" max="20" width="10.75" style="20" customWidth="1"/>
    <col min="21" max="16384" width="9.08203125" style="20"/>
  </cols>
  <sheetData>
    <row r="1" spans="1:20" s="19" customFormat="1" ht="20.5" x14ac:dyDescent="0.45">
      <c r="A1" s="18" t="s">
        <v>114</v>
      </c>
      <c r="K1" s="40"/>
    </row>
    <row r="3" spans="1:20" ht="16.5" thickBot="1" x14ac:dyDescent="0.5">
      <c r="A3" s="20" t="s">
        <v>115</v>
      </c>
      <c r="G3" s="21"/>
      <c r="T3" s="21" t="s">
        <v>116</v>
      </c>
    </row>
    <row r="4" spans="1:20" ht="12.75" customHeight="1" thickBot="1" x14ac:dyDescent="0.5">
      <c r="A4" s="22"/>
      <c r="B4" s="23" t="s">
        <v>84</v>
      </c>
      <c r="C4" s="24" t="s">
        <v>117</v>
      </c>
      <c r="D4" s="24" t="s">
        <v>118</v>
      </c>
      <c r="E4" s="24" t="s">
        <v>119</v>
      </c>
      <c r="F4" s="24" t="s">
        <v>120</v>
      </c>
      <c r="G4" s="24" t="s">
        <v>121</v>
      </c>
      <c r="H4" s="24" t="s">
        <v>122</v>
      </c>
      <c r="I4" s="24" t="s">
        <v>123</v>
      </c>
      <c r="J4" s="24" t="s">
        <v>13</v>
      </c>
      <c r="K4" s="42" t="s">
        <v>124</v>
      </c>
      <c r="L4" s="24" t="s">
        <v>125</v>
      </c>
      <c r="M4" s="24" t="s">
        <v>126</v>
      </c>
      <c r="N4" s="24" t="s">
        <v>127</v>
      </c>
      <c r="O4" s="24" t="s">
        <v>128</v>
      </c>
      <c r="P4" s="24" t="s">
        <v>129</v>
      </c>
      <c r="Q4" s="24" t="s">
        <v>130</v>
      </c>
      <c r="R4" s="24" t="s">
        <v>131</v>
      </c>
      <c r="S4" s="25" t="s">
        <v>132</v>
      </c>
      <c r="T4" s="24" t="s">
        <v>133</v>
      </c>
    </row>
    <row r="5" spans="1:20" ht="16.5" thickTop="1" x14ac:dyDescent="0.45">
      <c r="A5" s="26">
        <v>1996</v>
      </c>
      <c r="B5" s="27">
        <v>182470</v>
      </c>
      <c r="C5" s="28">
        <v>25686</v>
      </c>
      <c r="D5" s="28">
        <v>10885</v>
      </c>
      <c r="E5" s="28">
        <v>8327</v>
      </c>
      <c r="F5" s="28">
        <v>11189</v>
      </c>
      <c r="G5" s="28">
        <v>3104</v>
      </c>
      <c r="H5" s="28">
        <v>3792</v>
      </c>
      <c r="I5" s="28">
        <v>0</v>
      </c>
      <c r="J5" s="28">
        <v>0</v>
      </c>
      <c r="K5" s="43">
        <v>31898</v>
      </c>
      <c r="L5" s="28">
        <v>7559</v>
      </c>
      <c r="M5" s="28">
        <v>8586</v>
      </c>
      <c r="N5" s="28">
        <v>9226</v>
      </c>
      <c r="O5" s="28">
        <v>7995</v>
      </c>
      <c r="P5" s="28">
        <v>8864</v>
      </c>
      <c r="Q5" s="28">
        <v>17819</v>
      </c>
      <c r="R5" s="28">
        <v>26347</v>
      </c>
      <c r="S5" s="28">
        <v>1194</v>
      </c>
      <c r="T5" s="28">
        <v>0</v>
      </c>
    </row>
    <row r="6" spans="1:20" x14ac:dyDescent="0.45">
      <c r="A6" s="29">
        <v>1997</v>
      </c>
      <c r="B6" s="30">
        <v>200784</v>
      </c>
      <c r="C6" s="16">
        <v>27315</v>
      </c>
      <c r="D6" s="16">
        <v>11450</v>
      </c>
      <c r="E6" s="16">
        <v>8629</v>
      </c>
      <c r="F6" s="16">
        <v>12119</v>
      </c>
      <c r="G6" s="16">
        <v>3448</v>
      </c>
      <c r="H6" s="16">
        <v>4169</v>
      </c>
      <c r="I6" s="16">
        <v>0</v>
      </c>
      <c r="J6" s="16">
        <v>0</v>
      </c>
      <c r="K6" s="44">
        <v>35250</v>
      </c>
      <c r="L6" s="16">
        <v>8069</v>
      </c>
      <c r="M6" s="16">
        <v>9363</v>
      </c>
      <c r="N6" s="16">
        <v>10292</v>
      </c>
      <c r="O6" s="16">
        <v>8734</v>
      </c>
      <c r="P6" s="16">
        <v>11494</v>
      </c>
      <c r="Q6" s="16">
        <v>20361</v>
      </c>
      <c r="R6" s="16">
        <v>28769</v>
      </c>
      <c r="S6" s="16">
        <v>1320</v>
      </c>
      <c r="T6" s="16">
        <v>0</v>
      </c>
    </row>
    <row r="7" spans="1:20" x14ac:dyDescent="0.45">
      <c r="A7" s="29">
        <v>1998</v>
      </c>
      <c r="B7" s="30">
        <v>193470</v>
      </c>
      <c r="C7" s="16">
        <v>26162</v>
      </c>
      <c r="D7" s="16">
        <v>10948</v>
      </c>
      <c r="E7" s="16">
        <v>8279</v>
      </c>
      <c r="F7" s="16">
        <v>11569</v>
      </c>
      <c r="G7" s="16">
        <v>3372</v>
      </c>
      <c r="H7" s="16">
        <v>4139</v>
      </c>
      <c r="I7" s="16">
        <v>0</v>
      </c>
      <c r="J7" s="16">
        <v>0</v>
      </c>
      <c r="K7" s="44">
        <v>33613</v>
      </c>
      <c r="L7" s="16">
        <v>7427</v>
      </c>
      <c r="M7" s="16">
        <v>8544</v>
      </c>
      <c r="N7" s="16">
        <v>9312</v>
      </c>
      <c r="O7" s="16">
        <v>8516</v>
      </c>
      <c r="P7" s="16">
        <v>11746</v>
      </c>
      <c r="Q7" s="16">
        <v>20701</v>
      </c>
      <c r="R7" s="16">
        <v>14130</v>
      </c>
      <c r="S7" s="16">
        <v>1371</v>
      </c>
      <c r="T7" s="16">
        <v>0</v>
      </c>
    </row>
    <row r="8" spans="1:20" x14ac:dyDescent="0.45">
      <c r="A8" s="29">
        <v>1999</v>
      </c>
      <c r="B8" s="30">
        <v>214215</v>
      </c>
      <c r="C8" s="16">
        <v>28447</v>
      </c>
      <c r="D8" s="16">
        <v>11297</v>
      </c>
      <c r="E8" s="16">
        <v>9216</v>
      </c>
      <c r="F8" s="16">
        <v>12922</v>
      </c>
      <c r="G8" s="16">
        <v>3766</v>
      </c>
      <c r="H8" s="16">
        <v>4714</v>
      </c>
      <c r="I8" s="16">
        <v>0</v>
      </c>
      <c r="J8" s="16">
        <v>0</v>
      </c>
      <c r="K8" s="44">
        <v>38032</v>
      </c>
      <c r="L8" s="16">
        <v>8214</v>
      </c>
      <c r="M8" s="16">
        <v>9513</v>
      </c>
      <c r="N8" s="16">
        <v>10521</v>
      </c>
      <c r="O8" s="16">
        <v>9428</v>
      </c>
      <c r="P8" s="16">
        <v>13160</v>
      </c>
      <c r="Q8" s="16">
        <v>22537</v>
      </c>
      <c r="R8" s="16">
        <v>15206</v>
      </c>
      <c r="S8" s="16">
        <v>1472</v>
      </c>
      <c r="T8" s="16">
        <v>0</v>
      </c>
    </row>
    <row r="9" spans="1:20" x14ac:dyDescent="0.45">
      <c r="A9" s="31">
        <v>2000</v>
      </c>
      <c r="B9" s="30">
        <v>239535</v>
      </c>
      <c r="C9" s="16">
        <v>31395</v>
      </c>
      <c r="D9" s="16">
        <v>12409</v>
      </c>
      <c r="E9" s="16">
        <v>10190</v>
      </c>
      <c r="F9" s="16">
        <v>14195</v>
      </c>
      <c r="G9" s="16">
        <v>4279</v>
      </c>
      <c r="H9" s="16">
        <v>5289</v>
      </c>
      <c r="I9" s="16">
        <v>17236</v>
      </c>
      <c r="J9" s="16">
        <v>0</v>
      </c>
      <c r="K9" s="44">
        <v>43885</v>
      </c>
      <c r="L9" s="16">
        <v>9146</v>
      </c>
      <c r="M9" s="16">
        <v>10722</v>
      </c>
      <c r="N9" s="16">
        <v>12236</v>
      </c>
      <c r="O9" s="16">
        <v>10592</v>
      </c>
      <c r="P9" s="16">
        <v>14411</v>
      </c>
      <c r="Q9" s="16">
        <v>24806</v>
      </c>
      <c r="R9" s="16">
        <v>17039</v>
      </c>
      <c r="S9" s="16">
        <v>1705</v>
      </c>
      <c r="T9" s="16">
        <v>0</v>
      </c>
    </row>
    <row r="10" spans="1:20" x14ac:dyDescent="0.45">
      <c r="A10" s="32">
        <v>2001</v>
      </c>
      <c r="B10" s="33">
        <v>257731</v>
      </c>
      <c r="C10" s="34">
        <v>33321</v>
      </c>
      <c r="D10" s="34">
        <v>13423</v>
      </c>
      <c r="E10" s="34">
        <v>10544</v>
      </c>
      <c r="F10" s="34">
        <v>14964</v>
      </c>
      <c r="G10" s="34">
        <v>4639</v>
      </c>
      <c r="H10" s="34">
        <v>5772</v>
      </c>
      <c r="I10" s="34">
        <v>17696</v>
      </c>
      <c r="J10" s="34">
        <v>0</v>
      </c>
      <c r="K10" s="45">
        <v>48583</v>
      </c>
      <c r="L10" s="34">
        <v>10228</v>
      </c>
      <c r="M10" s="34">
        <v>11648</v>
      </c>
      <c r="N10" s="34">
        <v>13835</v>
      </c>
      <c r="O10" s="34">
        <v>11248</v>
      </c>
      <c r="P10" s="34">
        <v>15654</v>
      </c>
      <c r="Q10" s="34">
        <v>25926</v>
      </c>
      <c r="R10" s="34">
        <v>18295</v>
      </c>
      <c r="S10" s="34">
        <v>1955</v>
      </c>
      <c r="T10" s="34">
        <v>0</v>
      </c>
    </row>
    <row r="11" spans="1:20" x14ac:dyDescent="0.45">
      <c r="A11" s="29">
        <v>2002</v>
      </c>
      <c r="B11" s="30">
        <v>278451</v>
      </c>
      <c r="C11" s="16">
        <v>34883</v>
      </c>
      <c r="D11" s="16">
        <v>14270</v>
      </c>
      <c r="E11" s="16">
        <v>11220</v>
      </c>
      <c r="F11" s="16">
        <v>16100</v>
      </c>
      <c r="G11" s="16">
        <v>5091</v>
      </c>
      <c r="H11" s="16">
        <v>6211</v>
      </c>
      <c r="I11" s="16">
        <v>18825</v>
      </c>
      <c r="J11" s="16">
        <v>0</v>
      </c>
      <c r="K11" s="44">
        <v>53909</v>
      </c>
      <c r="L11" s="16">
        <v>11105</v>
      </c>
      <c r="M11" s="16">
        <v>12685</v>
      </c>
      <c r="N11" s="16">
        <v>15448</v>
      </c>
      <c r="O11" s="16">
        <v>12019</v>
      </c>
      <c r="P11" s="16">
        <v>16077</v>
      </c>
      <c r="Q11" s="16">
        <v>28290</v>
      </c>
      <c r="R11" s="16">
        <v>20144</v>
      </c>
      <c r="S11" s="16">
        <v>2175</v>
      </c>
      <c r="T11" s="16">
        <v>0</v>
      </c>
    </row>
    <row r="12" spans="1:20" x14ac:dyDescent="0.45">
      <c r="A12" s="29">
        <v>2003</v>
      </c>
      <c r="B12" s="30">
        <v>293599</v>
      </c>
      <c r="C12" s="16">
        <v>36164</v>
      </c>
      <c r="D12" s="16">
        <v>14764</v>
      </c>
      <c r="E12" s="16">
        <v>11472</v>
      </c>
      <c r="F12" s="16">
        <v>16921</v>
      </c>
      <c r="G12" s="16">
        <v>5337</v>
      </c>
      <c r="H12" s="16">
        <v>6503</v>
      </c>
      <c r="I12" s="16">
        <v>19629</v>
      </c>
      <c r="J12" s="16">
        <v>0</v>
      </c>
      <c r="K12" s="44">
        <v>57940</v>
      </c>
      <c r="L12" s="16">
        <v>11900</v>
      </c>
      <c r="M12" s="16">
        <v>13052</v>
      </c>
      <c r="N12" s="16">
        <v>17585</v>
      </c>
      <c r="O12" s="16">
        <v>12412</v>
      </c>
      <c r="P12" s="16">
        <v>16671</v>
      </c>
      <c r="Q12" s="16">
        <v>29582</v>
      </c>
      <c r="R12" s="16">
        <v>21303</v>
      </c>
      <c r="S12" s="16">
        <v>2364</v>
      </c>
      <c r="T12" s="16">
        <v>0</v>
      </c>
    </row>
    <row r="13" spans="1:20" x14ac:dyDescent="0.45">
      <c r="A13" s="29">
        <v>2004</v>
      </c>
      <c r="B13" s="30">
        <v>312096</v>
      </c>
      <c r="C13" s="16">
        <v>38214</v>
      </c>
      <c r="D13" s="16">
        <v>15479</v>
      </c>
      <c r="E13" s="16">
        <v>11904</v>
      </c>
      <c r="F13" s="16">
        <v>17649</v>
      </c>
      <c r="G13" s="16">
        <v>5762</v>
      </c>
      <c r="H13" s="16">
        <v>6896</v>
      </c>
      <c r="I13" s="16">
        <v>20576</v>
      </c>
      <c r="J13" s="16">
        <v>0</v>
      </c>
      <c r="K13" s="44">
        <v>62759</v>
      </c>
      <c r="L13" s="16">
        <v>12052</v>
      </c>
      <c r="M13" s="16">
        <v>13866</v>
      </c>
      <c r="N13" s="16">
        <v>19420</v>
      </c>
      <c r="O13" s="16">
        <v>13129</v>
      </c>
      <c r="P13" s="16">
        <v>17830</v>
      </c>
      <c r="Q13" s="16">
        <v>31446</v>
      </c>
      <c r="R13" s="16">
        <v>22553</v>
      </c>
      <c r="S13" s="16">
        <v>2562</v>
      </c>
      <c r="T13" s="16">
        <v>0</v>
      </c>
    </row>
    <row r="14" spans="1:20" x14ac:dyDescent="0.45">
      <c r="A14" s="31">
        <v>2005</v>
      </c>
      <c r="B14" s="35">
        <v>332413</v>
      </c>
      <c r="C14" s="36">
        <v>40524</v>
      </c>
      <c r="D14" s="36">
        <v>16589</v>
      </c>
      <c r="E14" s="36">
        <v>12363</v>
      </c>
      <c r="F14" s="36">
        <v>18165</v>
      </c>
      <c r="G14" s="36">
        <v>6205</v>
      </c>
      <c r="H14" s="36">
        <v>7253</v>
      </c>
      <c r="I14" s="36">
        <v>20852</v>
      </c>
      <c r="J14" s="36">
        <v>0</v>
      </c>
      <c r="K14" s="46">
        <v>68750</v>
      </c>
      <c r="L14" s="36">
        <v>12379</v>
      </c>
      <c r="M14" s="36">
        <v>14464</v>
      </c>
      <c r="N14" s="36">
        <v>22449</v>
      </c>
      <c r="O14" s="36">
        <v>13593</v>
      </c>
      <c r="P14" s="36">
        <v>18803</v>
      </c>
      <c r="Q14" s="36">
        <v>33161</v>
      </c>
      <c r="R14" s="36">
        <v>24094</v>
      </c>
      <c r="S14" s="36">
        <v>2768</v>
      </c>
      <c r="T14" s="36">
        <v>0</v>
      </c>
    </row>
    <row r="15" spans="1:20" x14ac:dyDescent="0.45">
      <c r="A15" s="32">
        <v>2006</v>
      </c>
      <c r="B15" s="30">
        <v>348719</v>
      </c>
      <c r="C15" s="16">
        <v>41824</v>
      </c>
      <c r="D15" s="16">
        <v>17219</v>
      </c>
      <c r="E15" s="16">
        <v>12622</v>
      </c>
      <c r="F15" s="16">
        <v>18695</v>
      </c>
      <c r="G15" s="16">
        <v>6441</v>
      </c>
      <c r="H15" s="16">
        <v>7506</v>
      </c>
      <c r="I15" s="16">
        <v>21556</v>
      </c>
      <c r="J15" s="16">
        <v>0</v>
      </c>
      <c r="K15" s="44">
        <v>73310</v>
      </c>
      <c r="L15" s="16">
        <v>12993</v>
      </c>
      <c r="M15" s="16">
        <v>15351</v>
      </c>
      <c r="N15" s="16">
        <v>25004</v>
      </c>
      <c r="O15" s="16">
        <v>14408</v>
      </c>
      <c r="P15" s="16">
        <v>19501</v>
      </c>
      <c r="Q15" s="16">
        <v>34010</v>
      </c>
      <c r="R15" s="16">
        <v>25381</v>
      </c>
      <c r="S15" s="16">
        <v>2899</v>
      </c>
      <c r="T15" s="16">
        <v>0</v>
      </c>
    </row>
    <row r="16" spans="1:20" x14ac:dyDescent="0.45">
      <c r="A16" s="29">
        <v>2007</v>
      </c>
      <c r="B16" s="30">
        <v>368605</v>
      </c>
      <c r="C16" s="16">
        <v>42973</v>
      </c>
      <c r="D16" s="16">
        <v>17906</v>
      </c>
      <c r="E16" s="16">
        <v>12926</v>
      </c>
      <c r="F16" s="16">
        <v>19447</v>
      </c>
      <c r="G16" s="16">
        <v>6804</v>
      </c>
      <c r="H16" s="16">
        <v>7823</v>
      </c>
      <c r="I16" s="16">
        <v>22740</v>
      </c>
      <c r="J16" s="16">
        <v>0</v>
      </c>
      <c r="K16" s="44">
        <v>78107</v>
      </c>
      <c r="L16" s="16">
        <v>13568</v>
      </c>
      <c r="M16" s="16">
        <v>16678</v>
      </c>
      <c r="N16" s="16">
        <v>28051</v>
      </c>
      <c r="O16" s="16">
        <v>15166</v>
      </c>
      <c r="P16" s="16">
        <v>20341</v>
      </c>
      <c r="Q16" s="16">
        <v>36250</v>
      </c>
      <c r="R16" s="16">
        <v>26788</v>
      </c>
      <c r="S16" s="16">
        <v>3038</v>
      </c>
      <c r="T16" s="16">
        <v>0</v>
      </c>
    </row>
    <row r="17" spans="1:20" x14ac:dyDescent="0.45">
      <c r="A17" s="29">
        <v>2008</v>
      </c>
      <c r="B17" s="30">
        <v>385070</v>
      </c>
      <c r="C17" s="16">
        <v>44096</v>
      </c>
      <c r="D17" s="16">
        <v>18709</v>
      </c>
      <c r="E17" s="16">
        <v>13265</v>
      </c>
      <c r="F17" s="16">
        <v>19915</v>
      </c>
      <c r="G17" s="16">
        <v>7045</v>
      </c>
      <c r="H17" s="16">
        <v>8088</v>
      </c>
      <c r="I17" s="16">
        <v>24132</v>
      </c>
      <c r="J17" s="16">
        <v>0</v>
      </c>
      <c r="K17" s="44">
        <v>81849</v>
      </c>
      <c r="L17" s="16">
        <v>13896</v>
      </c>
      <c r="M17" s="16">
        <v>17375</v>
      </c>
      <c r="N17" s="16">
        <v>30428</v>
      </c>
      <c r="O17" s="16">
        <v>15928</v>
      </c>
      <c r="P17" s="16">
        <v>21868</v>
      </c>
      <c r="Q17" s="16">
        <v>37165</v>
      </c>
      <c r="R17" s="16">
        <v>28075</v>
      </c>
      <c r="S17" s="16">
        <v>3183</v>
      </c>
      <c r="T17" s="16">
        <v>52.82</v>
      </c>
    </row>
    <row r="18" spans="1:20" x14ac:dyDescent="0.45">
      <c r="A18" s="29">
        <v>2009</v>
      </c>
      <c r="B18" s="30">
        <v>394475</v>
      </c>
      <c r="C18" s="16">
        <v>44984</v>
      </c>
      <c r="D18" s="16">
        <v>18689</v>
      </c>
      <c r="E18" s="16">
        <v>13134</v>
      </c>
      <c r="F18" s="16">
        <v>20032</v>
      </c>
      <c r="G18" s="16">
        <v>7170</v>
      </c>
      <c r="H18" s="16">
        <v>8225</v>
      </c>
      <c r="I18" s="16">
        <v>24683</v>
      </c>
      <c r="J18" s="16">
        <v>0</v>
      </c>
      <c r="K18" s="44">
        <v>83743</v>
      </c>
      <c r="L18" s="16">
        <v>13992</v>
      </c>
      <c r="M18" s="16">
        <v>17592</v>
      </c>
      <c r="N18" s="16">
        <v>32115</v>
      </c>
      <c r="O18" s="16">
        <v>16684</v>
      </c>
      <c r="P18" s="16">
        <v>23589</v>
      </c>
      <c r="Q18" s="16">
        <v>37983</v>
      </c>
      <c r="R18" s="16">
        <v>28393</v>
      </c>
      <c r="S18" s="16">
        <v>3352</v>
      </c>
      <c r="T18" s="16">
        <v>112.69199999999999</v>
      </c>
    </row>
    <row r="19" spans="1:20" x14ac:dyDescent="0.45">
      <c r="A19" s="31">
        <v>2010</v>
      </c>
      <c r="B19" s="30">
        <v>434160</v>
      </c>
      <c r="C19" s="16">
        <v>47295</v>
      </c>
      <c r="D19" s="16">
        <v>20264</v>
      </c>
      <c r="E19" s="16">
        <v>14480</v>
      </c>
      <c r="F19" s="16">
        <v>21828</v>
      </c>
      <c r="G19" s="16">
        <v>7860</v>
      </c>
      <c r="H19" s="16">
        <v>8867</v>
      </c>
      <c r="I19" s="16">
        <v>26516</v>
      </c>
      <c r="J19" s="16">
        <v>0</v>
      </c>
      <c r="K19" s="44">
        <v>93075</v>
      </c>
      <c r="L19" s="16">
        <v>14848</v>
      </c>
      <c r="M19" s="16">
        <v>19445</v>
      </c>
      <c r="N19" s="16">
        <v>38809</v>
      </c>
      <c r="O19" s="16">
        <v>18949</v>
      </c>
      <c r="P19" s="16">
        <v>25060</v>
      </c>
      <c r="Q19" s="16">
        <v>41589</v>
      </c>
      <c r="R19" s="16">
        <v>31549</v>
      </c>
      <c r="S19" s="16">
        <v>3575</v>
      </c>
      <c r="T19" s="16">
        <v>151.76300000000001</v>
      </c>
    </row>
    <row r="20" spans="1:20" x14ac:dyDescent="0.45">
      <c r="A20" s="32">
        <v>2011</v>
      </c>
      <c r="B20" s="33">
        <v>455070.28899999999</v>
      </c>
      <c r="C20" s="34">
        <v>46902.991000000002</v>
      </c>
      <c r="D20" s="34">
        <v>20561.98</v>
      </c>
      <c r="E20" s="34">
        <v>14821.949000000001</v>
      </c>
      <c r="F20" s="34">
        <v>22241.134999999998</v>
      </c>
      <c r="G20" s="34">
        <v>8047.3869999999997</v>
      </c>
      <c r="H20" s="34">
        <v>9059.777</v>
      </c>
      <c r="I20" s="34">
        <v>28198.241000000002</v>
      </c>
      <c r="J20" s="34">
        <v>0</v>
      </c>
      <c r="K20" s="45">
        <v>96844.504000000001</v>
      </c>
      <c r="L20" s="34">
        <v>15876.04</v>
      </c>
      <c r="M20" s="34">
        <v>20453.357</v>
      </c>
      <c r="N20" s="34">
        <v>42650.114999999998</v>
      </c>
      <c r="O20" s="34">
        <v>21168.359</v>
      </c>
      <c r="P20" s="34">
        <v>27136.864000000001</v>
      </c>
      <c r="Q20" s="34">
        <v>44167.298999999999</v>
      </c>
      <c r="R20" s="34">
        <v>33071.203999999998</v>
      </c>
      <c r="S20" s="34">
        <v>3710.08</v>
      </c>
      <c r="T20" s="34">
        <v>158.97499999999999</v>
      </c>
    </row>
    <row r="21" spans="1:20" x14ac:dyDescent="0.45">
      <c r="A21" s="29" t="s">
        <v>113</v>
      </c>
      <c r="B21" s="30">
        <v>242204.43900000001</v>
      </c>
      <c r="C21" s="16">
        <v>2267.9560000000001</v>
      </c>
      <c r="D21" s="16">
        <v>7538.8440000000001</v>
      </c>
      <c r="E21" s="16">
        <v>5817.3119999999999</v>
      </c>
      <c r="F21" s="16">
        <v>11738.978999999999</v>
      </c>
      <c r="G21" s="16">
        <v>2825.9180000000001</v>
      </c>
      <c r="H21" s="16">
        <v>2559.913</v>
      </c>
      <c r="I21" s="16">
        <v>23538.618999999999</v>
      </c>
      <c r="J21" s="16">
        <v>0</v>
      </c>
      <c r="K21" s="44">
        <v>47515.216999999997</v>
      </c>
      <c r="L21" s="16">
        <v>6893.9889999999996</v>
      </c>
      <c r="M21" s="16">
        <v>12994.001</v>
      </c>
      <c r="N21" s="16">
        <v>32792.773999999998</v>
      </c>
      <c r="O21" s="16">
        <v>13452.905000000001</v>
      </c>
      <c r="P21" s="16">
        <v>19181.411</v>
      </c>
      <c r="Q21" s="16">
        <v>31839.145</v>
      </c>
      <c r="R21" s="16">
        <v>19903.618999999999</v>
      </c>
      <c r="S21" s="16">
        <v>1196.806</v>
      </c>
      <c r="T21" s="16">
        <v>147.017</v>
      </c>
    </row>
    <row r="22" spans="1:20" x14ac:dyDescent="0.45">
      <c r="A22" s="29" t="s">
        <v>112</v>
      </c>
      <c r="B22" s="30">
        <v>2246.4699999999998</v>
      </c>
      <c r="C22" s="16">
        <v>1463.018</v>
      </c>
      <c r="D22" s="16">
        <v>40.165999999999997</v>
      </c>
      <c r="E22" s="16">
        <v>177.70400000000001</v>
      </c>
      <c r="F22" s="16">
        <v>103.26300000000001</v>
      </c>
      <c r="G22" s="16">
        <v>56.485999999999997</v>
      </c>
      <c r="H22" s="16">
        <v>41.713000000000001</v>
      </c>
      <c r="I22" s="16">
        <v>0</v>
      </c>
      <c r="J22" s="16">
        <v>0</v>
      </c>
      <c r="K22" s="44">
        <v>133.40299999999999</v>
      </c>
      <c r="L22" s="16">
        <v>17.597000000000001</v>
      </c>
      <c r="M22" s="16">
        <v>15.340999999999999</v>
      </c>
      <c r="N22" s="16">
        <v>24.074999999999999</v>
      </c>
      <c r="O22" s="16">
        <v>0</v>
      </c>
      <c r="P22" s="16">
        <v>9.82</v>
      </c>
      <c r="Q22" s="16">
        <v>18.094999999999999</v>
      </c>
      <c r="R22" s="16">
        <v>145.78100000000001</v>
      </c>
      <c r="S22" s="16">
        <v>0</v>
      </c>
      <c r="T22" s="16">
        <v>0</v>
      </c>
    </row>
    <row r="23" spans="1:20" x14ac:dyDescent="0.45">
      <c r="A23" s="29" t="s">
        <v>134</v>
      </c>
      <c r="B23" s="30">
        <v>61564.245999999999</v>
      </c>
      <c r="C23" s="16">
        <v>12951.728999999999</v>
      </c>
      <c r="D23" s="16">
        <v>4344.4759999999997</v>
      </c>
      <c r="E23" s="16">
        <v>3027.7579999999998</v>
      </c>
      <c r="F23" s="16">
        <v>3390.1849999999999</v>
      </c>
      <c r="G23" s="16">
        <v>1744.357</v>
      </c>
      <c r="H23" s="16">
        <v>1804.4960000000001</v>
      </c>
      <c r="I23" s="16">
        <v>1387.2370000000001</v>
      </c>
      <c r="J23" s="16">
        <v>0</v>
      </c>
      <c r="K23" s="44">
        <v>14727.284</v>
      </c>
      <c r="L23" s="16">
        <v>1844.749</v>
      </c>
      <c r="M23" s="16">
        <v>1861.05</v>
      </c>
      <c r="N23" s="16">
        <v>2474.9569999999999</v>
      </c>
      <c r="O23" s="16">
        <v>2230.9070000000002</v>
      </c>
      <c r="P23" s="16">
        <v>2150.6570000000002</v>
      </c>
      <c r="Q23" s="16">
        <v>3083.42</v>
      </c>
      <c r="R23" s="16">
        <v>3928.248</v>
      </c>
      <c r="S23" s="16">
        <v>612.721</v>
      </c>
      <c r="T23" s="16">
        <v>1.7000000000000001E-2</v>
      </c>
    </row>
    <row r="24" spans="1:20" x14ac:dyDescent="0.45">
      <c r="A24" s="29" t="s">
        <v>135</v>
      </c>
      <c r="B24" s="30">
        <v>121668.424</v>
      </c>
      <c r="C24" s="16">
        <v>27537.277999999998</v>
      </c>
      <c r="D24" s="16">
        <v>57.954000000000001</v>
      </c>
      <c r="E24" s="16">
        <v>5259.2089999999998</v>
      </c>
      <c r="F24" s="16">
        <v>6285.4340000000002</v>
      </c>
      <c r="G24" s="16">
        <v>3069.9479999999999</v>
      </c>
      <c r="H24" s="16">
        <v>3795.2669999999998</v>
      </c>
      <c r="I24" s="16">
        <v>2784.7669999999998</v>
      </c>
      <c r="J24" s="16">
        <v>0</v>
      </c>
      <c r="K24" s="44">
        <v>29826.626</v>
      </c>
      <c r="L24" s="16">
        <v>5967.2870000000003</v>
      </c>
      <c r="M24" s="16">
        <v>4514.9799999999996</v>
      </c>
      <c r="N24" s="16">
        <v>6447.48</v>
      </c>
      <c r="O24" s="16">
        <v>4736.4799999999996</v>
      </c>
      <c r="P24" s="16">
        <v>4829.4440000000004</v>
      </c>
      <c r="Q24" s="16">
        <v>7082.1</v>
      </c>
      <c r="R24" s="16">
        <v>7890.0810000000001</v>
      </c>
      <c r="S24" s="16">
        <v>1575.366</v>
      </c>
      <c r="T24" s="16">
        <v>8.7230000000000008</v>
      </c>
    </row>
    <row r="25" spans="1:20" x14ac:dyDescent="0.45">
      <c r="A25" s="31" t="s">
        <v>136</v>
      </c>
      <c r="B25" s="35">
        <v>27386.71</v>
      </c>
      <c r="C25" s="36">
        <v>2683.01</v>
      </c>
      <c r="D25" s="36">
        <v>8580.5400000000009</v>
      </c>
      <c r="E25" s="36">
        <v>539.96600000000001</v>
      </c>
      <c r="F25" s="36">
        <v>723.274</v>
      </c>
      <c r="G25" s="36">
        <v>350.678</v>
      </c>
      <c r="H25" s="36">
        <v>858.38800000000003</v>
      </c>
      <c r="I25" s="36">
        <v>487.61799999999999</v>
      </c>
      <c r="J25" s="36">
        <v>0</v>
      </c>
      <c r="K25" s="46">
        <v>4641.9740000000002</v>
      </c>
      <c r="L25" s="36">
        <v>1152.4179999999999</v>
      </c>
      <c r="M25" s="36">
        <v>1067.9849999999999</v>
      </c>
      <c r="N25" s="36">
        <v>910.82899999999995</v>
      </c>
      <c r="O25" s="36">
        <v>748.06700000000001</v>
      </c>
      <c r="P25" s="36">
        <v>965.53200000000004</v>
      </c>
      <c r="Q25" s="36">
        <v>2144.5390000000002</v>
      </c>
      <c r="R25" s="36">
        <v>1203.4749999999999</v>
      </c>
      <c r="S25" s="36">
        <v>325.18700000000001</v>
      </c>
      <c r="T25" s="36">
        <v>3.218</v>
      </c>
    </row>
    <row r="26" spans="1:20" x14ac:dyDescent="0.45">
      <c r="A26" s="32">
        <v>2012</v>
      </c>
      <c r="B26" s="30">
        <v>466592.95500000002</v>
      </c>
      <c r="C26" s="16">
        <v>47234.101999999999</v>
      </c>
      <c r="D26" s="16">
        <v>20664.842000000001</v>
      </c>
      <c r="E26" s="16">
        <v>14954.956</v>
      </c>
      <c r="F26" s="16">
        <v>22651.947</v>
      </c>
      <c r="G26" s="16">
        <v>8130.491</v>
      </c>
      <c r="H26" s="16">
        <v>9160.107</v>
      </c>
      <c r="I26" s="16">
        <v>29362.723000000002</v>
      </c>
      <c r="J26" s="16">
        <v>578.60799999999995</v>
      </c>
      <c r="K26" s="44">
        <v>100291.952</v>
      </c>
      <c r="L26" s="16">
        <v>15904.384</v>
      </c>
      <c r="M26" s="16">
        <v>21361.912</v>
      </c>
      <c r="N26" s="16">
        <v>44492.413999999997</v>
      </c>
      <c r="O26" s="16">
        <v>21462.326000000001</v>
      </c>
      <c r="P26" s="16">
        <v>28484.720000000001</v>
      </c>
      <c r="Q26" s="16">
        <v>44799.525000000001</v>
      </c>
      <c r="R26" s="16">
        <v>33014.947</v>
      </c>
      <c r="S26" s="16">
        <v>3864.6410000000001</v>
      </c>
      <c r="T26" s="16">
        <v>178.351</v>
      </c>
    </row>
    <row r="27" spans="1:20" x14ac:dyDescent="0.45">
      <c r="A27" s="29" t="s">
        <v>113</v>
      </c>
      <c r="B27" s="30">
        <v>249135.682</v>
      </c>
      <c r="C27" s="16">
        <v>2092.1689999999999</v>
      </c>
      <c r="D27" s="16">
        <v>7605.1769999999997</v>
      </c>
      <c r="E27" s="16">
        <v>5864.451</v>
      </c>
      <c r="F27" s="16">
        <v>11838.46</v>
      </c>
      <c r="G27" s="16">
        <v>2838.127</v>
      </c>
      <c r="H27" s="16">
        <v>2544.2460000000001</v>
      </c>
      <c r="I27" s="16">
        <v>24134.492999999999</v>
      </c>
      <c r="J27" s="16">
        <v>402.51499999999999</v>
      </c>
      <c r="K27" s="44">
        <v>49894.688000000002</v>
      </c>
      <c r="L27" s="16">
        <v>6812.2550000000001</v>
      </c>
      <c r="M27" s="16">
        <v>13804.84</v>
      </c>
      <c r="N27" s="16">
        <v>34320.705999999998</v>
      </c>
      <c r="O27" s="16">
        <v>13571.623</v>
      </c>
      <c r="P27" s="16">
        <v>20333.190999999999</v>
      </c>
      <c r="Q27" s="16">
        <v>32012.463</v>
      </c>
      <c r="R27" s="16">
        <v>19637.059000000001</v>
      </c>
      <c r="S27" s="16">
        <v>1264.79</v>
      </c>
      <c r="T27" s="16">
        <v>164.43100000000001</v>
      </c>
    </row>
    <row r="28" spans="1:20" x14ac:dyDescent="0.45">
      <c r="A28" s="29" t="s">
        <v>112</v>
      </c>
      <c r="B28" s="30">
        <v>2250.2379999999998</v>
      </c>
      <c r="C28" s="16">
        <v>1472.298</v>
      </c>
      <c r="D28" s="16">
        <v>51.115000000000002</v>
      </c>
      <c r="E28" s="16">
        <v>172.96199999999999</v>
      </c>
      <c r="F28" s="16">
        <v>121.589</v>
      </c>
      <c r="G28" s="16">
        <v>50.716999999999999</v>
      </c>
      <c r="H28" s="16">
        <v>39.64</v>
      </c>
      <c r="I28" s="16">
        <v>0</v>
      </c>
      <c r="J28" s="16">
        <v>0</v>
      </c>
      <c r="K28" s="44">
        <v>124.92700000000001</v>
      </c>
      <c r="L28" s="16">
        <v>24.94</v>
      </c>
      <c r="M28" s="16">
        <v>0</v>
      </c>
      <c r="N28" s="16">
        <v>20.404</v>
      </c>
      <c r="O28" s="16">
        <v>3.5129999999999999</v>
      </c>
      <c r="P28" s="16">
        <v>1.456</v>
      </c>
      <c r="Q28" s="16">
        <v>22.282</v>
      </c>
      <c r="R28" s="16">
        <v>144.39500000000001</v>
      </c>
      <c r="S28" s="16">
        <v>0</v>
      </c>
      <c r="T28" s="16">
        <v>0</v>
      </c>
    </row>
    <row r="29" spans="1:20" x14ac:dyDescent="0.45">
      <c r="A29" s="29" t="s">
        <v>134</v>
      </c>
      <c r="B29" s="30">
        <v>63536.150999999998</v>
      </c>
      <c r="C29" s="16">
        <v>13401.441999999999</v>
      </c>
      <c r="D29" s="16">
        <v>4442.7650000000003</v>
      </c>
      <c r="E29" s="16">
        <v>3050.5940000000001</v>
      </c>
      <c r="F29" s="16">
        <v>3594.3270000000002</v>
      </c>
      <c r="G29" s="16">
        <v>1760.44</v>
      </c>
      <c r="H29" s="16">
        <v>1846.191</v>
      </c>
      <c r="I29" s="16">
        <v>1415.434</v>
      </c>
      <c r="J29" s="16">
        <v>35.895000000000003</v>
      </c>
      <c r="K29" s="44">
        <v>15445.317999999999</v>
      </c>
      <c r="L29" s="16">
        <v>1876.2919999999999</v>
      </c>
      <c r="M29" s="16">
        <v>1898.0409999999999</v>
      </c>
      <c r="N29" s="16">
        <v>2518.4490000000001</v>
      </c>
      <c r="O29" s="16">
        <v>2268.1320000000001</v>
      </c>
      <c r="P29" s="16">
        <v>2187.6550000000002</v>
      </c>
      <c r="Q29" s="16">
        <v>3133.9879999999998</v>
      </c>
      <c r="R29" s="16">
        <v>4026.9340000000002</v>
      </c>
      <c r="S29" s="16">
        <v>634.23800000000006</v>
      </c>
      <c r="T29" s="16">
        <v>1.6E-2</v>
      </c>
    </row>
    <row r="30" spans="1:20" x14ac:dyDescent="0.45">
      <c r="A30" s="29" t="s">
        <v>135</v>
      </c>
      <c r="B30" s="30">
        <v>123083.149</v>
      </c>
      <c r="C30" s="16">
        <v>25928.026000000002</v>
      </c>
      <c r="D30" s="16">
        <v>6997.1279999999997</v>
      </c>
      <c r="E30" s="16">
        <v>5005.9269999999997</v>
      </c>
      <c r="F30" s="16">
        <v>5959.5709999999999</v>
      </c>
      <c r="G30" s="16">
        <v>2941.0259999999998</v>
      </c>
      <c r="H30" s="16">
        <v>3621.078</v>
      </c>
      <c r="I30" s="16">
        <v>2957.2420000000002</v>
      </c>
      <c r="J30" s="16">
        <v>92.524000000000001</v>
      </c>
      <c r="K30" s="44">
        <v>28220.974999999999</v>
      </c>
      <c r="L30" s="16">
        <v>5656.384</v>
      </c>
      <c r="M30" s="16">
        <v>4288.8860000000004</v>
      </c>
      <c r="N30" s="16">
        <v>6145.8019999999997</v>
      </c>
      <c r="O30" s="16">
        <v>4541.2740000000003</v>
      </c>
      <c r="P30" s="16">
        <v>4814.8019999999997</v>
      </c>
      <c r="Q30" s="16">
        <v>6865.7240000000002</v>
      </c>
      <c r="R30" s="16">
        <v>7500.5209999999997</v>
      </c>
      <c r="S30" s="16">
        <v>1536.787</v>
      </c>
      <c r="T30" s="16">
        <v>9.4670000000000005</v>
      </c>
    </row>
    <row r="31" spans="1:20" x14ac:dyDescent="0.45">
      <c r="A31" s="31" t="s">
        <v>136</v>
      </c>
      <c r="B31" s="30">
        <v>28587.735000000001</v>
      </c>
      <c r="C31" s="16">
        <v>4340.1670000000004</v>
      </c>
      <c r="D31" s="16">
        <v>1568.6569999999999</v>
      </c>
      <c r="E31" s="16">
        <v>861.02200000000005</v>
      </c>
      <c r="F31" s="16">
        <v>1138</v>
      </c>
      <c r="G31" s="16">
        <v>540.18100000000004</v>
      </c>
      <c r="H31" s="16">
        <v>1108.952</v>
      </c>
      <c r="I31" s="16">
        <v>855.55399999999997</v>
      </c>
      <c r="J31" s="16">
        <v>47.673999999999999</v>
      </c>
      <c r="K31" s="44">
        <v>6606.0439999999999</v>
      </c>
      <c r="L31" s="16">
        <v>1534.5129999999999</v>
      </c>
      <c r="M31" s="16">
        <v>1370.145</v>
      </c>
      <c r="N31" s="16">
        <v>1487.0530000000001</v>
      </c>
      <c r="O31" s="16">
        <v>1077.7840000000001</v>
      </c>
      <c r="P31" s="16">
        <v>1147.616</v>
      </c>
      <c r="Q31" s="16">
        <v>2765.0680000000002</v>
      </c>
      <c r="R31" s="16">
        <v>1706.038</v>
      </c>
      <c r="S31" s="16">
        <v>428.82600000000002</v>
      </c>
      <c r="T31" s="16">
        <v>4.4370000000000003</v>
      </c>
    </row>
    <row r="32" spans="1:20" x14ac:dyDescent="0.45">
      <c r="A32" s="32">
        <v>2013</v>
      </c>
      <c r="B32" s="33">
        <v>474848.58399999997</v>
      </c>
      <c r="C32" s="34">
        <v>46555.106</v>
      </c>
      <c r="D32" s="34">
        <v>20364.705000000002</v>
      </c>
      <c r="E32" s="34">
        <v>15080.053</v>
      </c>
      <c r="F32" s="34">
        <v>22673.441999999999</v>
      </c>
      <c r="G32" s="34">
        <v>8274.0750000000007</v>
      </c>
      <c r="H32" s="34">
        <v>9225.1409999999996</v>
      </c>
      <c r="I32" s="34">
        <v>29992.967000000001</v>
      </c>
      <c r="J32" s="34">
        <v>2345.527</v>
      </c>
      <c r="K32" s="45">
        <v>102227.069</v>
      </c>
      <c r="L32" s="34">
        <v>15794.741</v>
      </c>
      <c r="M32" s="34">
        <v>21665.044999999998</v>
      </c>
      <c r="N32" s="34">
        <v>45466.811999999998</v>
      </c>
      <c r="O32" s="34">
        <v>21708.651999999998</v>
      </c>
      <c r="P32" s="34">
        <v>30302.065999999999</v>
      </c>
      <c r="Q32" s="34">
        <v>45444.248</v>
      </c>
      <c r="R32" s="34">
        <v>33530.618999999999</v>
      </c>
      <c r="S32" s="34">
        <v>4094.9009999999998</v>
      </c>
      <c r="T32" s="34">
        <v>103.417</v>
      </c>
    </row>
    <row r="33" spans="1:20" x14ac:dyDescent="0.45">
      <c r="A33" s="29" t="s">
        <v>113</v>
      </c>
      <c r="B33" s="30">
        <v>256841.084</v>
      </c>
      <c r="C33" s="16">
        <v>2094.5659999999998</v>
      </c>
      <c r="D33" s="16">
        <v>7386.2110000000002</v>
      </c>
      <c r="E33" s="16">
        <v>5974.4030000000002</v>
      </c>
      <c r="F33" s="16">
        <v>11840.218999999999</v>
      </c>
      <c r="G33" s="16">
        <v>2883.569</v>
      </c>
      <c r="H33" s="16">
        <v>2616.875</v>
      </c>
      <c r="I33" s="16">
        <v>24455.589</v>
      </c>
      <c r="J33" s="16">
        <v>1552.9749999999999</v>
      </c>
      <c r="K33" s="44">
        <v>51426.451999999997</v>
      </c>
      <c r="L33" s="16">
        <v>6734.3119999999999</v>
      </c>
      <c r="M33" s="16">
        <v>14056.183000000001</v>
      </c>
      <c r="N33" s="16">
        <v>35592.398999999998</v>
      </c>
      <c r="O33" s="16">
        <v>13823.298000000001</v>
      </c>
      <c r="P33" s="16">
        <v>22176.111000000001</v>
      </c>
      <c r="Q33" s="16">
        <v>32734.504000000001</v>
      </c>
      <c r="R33" s="16">
        <v>20012.782999999999</v>
      </c>
      <c r="S33" s="16">
        <v>1387.509</v>
      </c>
      <c r="T33" s="16">
        <v>93.123999999999995</v>
      </c>
    </row>
    <row r="34" spans="1:20" x14ac:dyDescent="0.45">
      <c r="A34" s="29" t="s">
        <v>112</v>
      </c>
      <c r="B34" s="30">
        <v>2167.578</v>
      </c>
      <c r="C34" s="16">
        <v>1378.7809999999999</v>
      </c>
      <c r="D34" s="16">
        <v>107.315</v>
      </c>
      <c r="E34" s="16">
        <v>173.32599999999999</v>
      </c>
      <c r="F34" s="16">
        <v>92.433000000000007</v>
      </c>
      <c r="G34" s="16">
        <v>37.049999999999997</v>
      </c>
      <c r="H34" s="16">
        <v>35.082000000000001</v>
      </c>
      <c r="I34" s="16">
        <v>0</v>
      </c>
      <c r="J34" s="16">
        <v>0</v>
      </c>
      <c r="K34" s="44">
        <v>142.45699999999999</v>
      </c>
      <c r="L34" s="16">
        <v>20.753</v>
      </c>
      <c r="M34" s="16">
        <v>0</v>
      </c>
      <c r="N34" s="16">
        <v>0</v>
      </c>
      <c r="O34" s="16">
        <v>12.09</v>
      </c>
      <c r="P34" s="16">
        <v>1.4950000000000001</v>
      </c>
      <c r="Q34" s="16">
        <v>24.57</v>
      </c>
      <c r="R34" s="16">
        <v>142.22900000000001</v>
      </c>
      <c r="S34" s="16">
        <v>0</v>
      </c>
      <c r="T34" s="16">
        <v>0</v>
      </c>
    </row>
    <row r="35" spans="1:20" x14ac:dyDescent="0.45">
      <c r="A35" s="29" t="s">
        <v>134</v>
      </c>
      <c r="B35" s="30">
        <v>63970.472999999998</v>
      </c>
      <c r="C35" s="16">
        <v>13319.847</v>
      </c>
      <c r="D35" s="16">
        <v>4437.009</v>
      </c>
      <c r="E35" s="16">
        <v>3076.6419999999998</v>
      </c>
      <c r="F35" s="16">
        <v>3643.7840000000001</v>
      </c>
      <c r="G35" s="16">
        <v>1850.64</v>
      </c>
      <c r="H35" s="16">
        <v>1856.172</v>
      </c>
      <c r="I35" s="16">
        <v>1445.229</v>
      </c>
      <c r="J35" s="16">
        <v>157.398</v>
      </c>
      <c r="K35" s="44">
        <v>15554.163</v>
      </c>
      <c r="L35" s="16">
        <v>1885.4970000000001</v>
      </c>
      <c r="M35" s="16">
        <v>1915.4960000000001</v>
      </c>
      <c r="N35" s="16">
        <v>2448.5830000000001</v>
      </c>
      <c r="O35" s="16">
        <v>2282.596</v>
      </c>
      <c r="P35" s="16">
        <v>2206.8049999999998</v>
      </c>
      <c r="Q35" s="16">
        <v>3177.2429999999999</v>
      </c>
      <c r="R35" s="16">
        <v>4055.2249999999999</v>
      </c>
      <c r="S35" s="16">
        <v>658.13099999999997</v>
      </c>
      <c r="T35" s="16">
        <v>1.2999999999999999E-2</v>
      </c>
    </row>
    <row r="36" spans="1:20" x14ac:dyDescent="0.45">
      <c r="A36" s="29" t="s">
        <v>135</v>
      </c>
      <c r="B36" s="30">
        <v>122973.177</v>
      </c>
      <c r="C36" s="16">
        <v>25409.687000000002</v>
      </c>
      <c r="D36" s="16">
        <v>6908.067</v>
      </c>
      <c r="E36" s="16">
        <v>4937.6319999999996</v>
      </c>
      <c r="F36" s="16">
        <v>5981.1729999999998</v>
      </c>
      <c r="G36" s="16">
        <v>2950.069</v>
      </c>
      <c r="H36" s="16">
        <v>3620.3409999999999</v>
      </c>
      <c r="I36" s="16">
        <v>3070.1869999999999</v>
      </c>
      <c r="J36" s="16">
        <v>399.06400000000002</v>
      </c>
      <c r="K36" s="44">
        <v>28379.506000000001</v>
      </c>
      <c r="L36" s="16">
        <v>5637</v>
      </c>
      <c r="M36" s="16">
        <v>4280.2479999999996</v>
      </c>
      <c r="N36" s="16">
        <v>6004.8639999999996</v>
      </c>
      <c r="O36" s="16">
        <v>4531.9210000000003</v>
      </c>
      <c r="P36" s="16">
        <v>4822.3410000000003</v>
      </c>
      <c r="Q36" s="16">
        <v>6910.4040000000005</v>
      </c>
      <c r="R36" s="16">
        <v>7519.1170000000002</v>
      </c>
      <c r="S36" s="16">
        <v>1604.787</v>
      </c>
      <c r="T36" s="16">
        <v>6.7690000000000001</v>
      </c>
    </row>
    <row r="37" spans="1:20" x14ac:dyDescent="0.45">
      <c r="A37" s="31" t="s">
        <v>136</v>
      </c>
      <c r="B37" s="35">
        <v>28896.272000000001</v>
      </c>
      <c r="C37" s="36">
        <v>4352.2250000000004</v>
      </c>
      <c r="D37" s="36">
        <v>1526.1030000000001</v>
      </c>
      <c r="E37" s="36">
        <v>918.05</v>
      </c>
      <c r="F37" s="36">
        <v>1115.8330000000001</v>
      </c>
      <c r="G37" s="36">
        <v>552.74699999999996</v>
      </c>
      <c r="H37" s="36">
        <v>1096.671</v>
      </c>
      <c r="I37" s="36">
        <v>1021.962</v>
      </c>
      <c r="J37" s="36">
        <v>236.09</v>
      </c>
      <c r="K37" s="46">
        <v>6724.491</v>
      </c>
      <c r="L37" s="36">
        <v>1517.1790000000001</v>
      </c>
      <c r="M37" s="36">
        <v>1413.1179999999999</v>
      </c>
      <c r="N37" s="36">
        <v>1420.9659999999999</v>
      </c>
      <c r="O37" s="36">
        <v>1058.7470000000001</v>
      </c>
      <c r="P37" s="36">
        <v>1095.3140000000001</v>
      </c>
      <c r="Q37" s="36">
        <v>2597.527</v>
      </c>
      <c r="R37" s="36">
        <v>1801.2650000000001</v>
      </c>
      <c r="S37" s="36">
        <v>444.47399999999999</v>
      </c>
      <c r="T37" s="36">
        <v>3.5110000000000001</v>
      </c>
    </row>
    <row r="38" spans="1:20" x14ac:dyDescent="0.45">
      <c r="A38" s="32">
        <v>2014</v>
      </c>
      <c r="B38" s="30">
        <v>477591.717</v>
      </c>
      <c r="C38" s="16">
        <v>45018.862999999998</v>
      </c>
      <c r="D38" s="16">
        <v>19980.897000000001</v>
      </c>
      <c r="E38" s="16">
        <v>14858.786</v>
      </c>
      <c r="F38" s="16">
        <v>22578.047999999999</v>
      </c>
      <c r="G38" s="16">
        <v>8197.2790000000005</v>
      </c>
      <c r="H38" s="16">
        <v>9102.5259999999998</v>
      </c>
      <c r="I38" s="16">
        <v>30115.125</v>
      </c>
      <c r="J38" s="16">
        <v>2437.029</v>
      </c>
      <c r="K38" s="44">
        <v>102180.70600000001</v>
      </c>
      <c r="L38" s="16">
        <v>15778.146000000001</v>
      </c>
      <c r="M38" s="16">
        <v>22179.260999999999</v>
      </c>
      <c r="N38" s="16">
        <v>47294.961000000003</v>
      </c>
      <c r="O38" s="16">
        <v>22297.414000000001</v>
      </c>
      <c r="P38" s="16">
        <v>31722.944</v>
      </c>
      <c r="Q38" s="16">
        <v>46016.362999999998</v>
      </c>
      <c r="R38" s="16">
        <v>33435.158000000003</v>
      </c>
      <c r="S38" s="16">
        <v>4220.09</v>
      </c>
      <c r="T38" s="16">
        <v>178.108</v>
      </c>
    </row>
    <row r="39" spans="1:20" x14ac:dyDescent="0.45">
      <c r="A39" s="29" t="s">
        <v>113</v>
      </c>
      <c r="B39" s="30">
        <v>264617.63</v>
      </c>
      <c r="C39" s="37">
        <v>2086.6080000000002</v>
      </c>
      <c r="D39" s="16">
        <v>7362.4769999999999</v>
      </c>
      <c r="E39" s="16">
        <v>6027.7489999999998</v>
      </c>
      <c r="F39" s="16">
        <v>11921.4</v>
      </c>
      <c r="G39" s="16">
        <v>2879.8760000000002</v>
      </c>
      <c r="H39" s="16">
        <v>2638.9839999999999</v>
      </c>
      <c r="I39" s="16">
        <v>24883.48</v>
      </c>
      <c r="J39" s="16">
        <v>1586.68</v>
      </c>
      <c r="K39" s="44">
        <v>52070.5</v>
      </c>
      <c r="L39" s="16">
        <v>6909.5950000000003</v>
      </c>
      <c r="M39" s="16">
        <v>14792.879000000001</v>
      </c>
      <c r="N39" s="16">
        <v>37620.082999999999</v>
      </c>
      <c r="O39" s="16">
        <v>14618.195</v>
      </c>
      <c r="P39" s="16">
        <v>23736.462</v>
      </c>
      <c r="Q39" s="16">
        <v>33662.116999999998</v>
      </c>
      <c r="R39" s="16">
        <v>20183.598999999998</v>
      </c>
      <c r="S39" s="16">
        <v>1471.425</v>
      </c>
      <c r="T39" s="16">
        <v>165.512</v>
      </c>
    </row>
    <row r="40" spans="1:20" x14ac:dyDescent="0.45">
      <c r="A40" s="29" t="s">
        <v>112</v>
      </c>
      <c r="B40" s="30">
        <v>1999.442</v>
      </c>
      <c r="C40" s="16">
        <v>1265.441</v>
      </c>
      <c r="D40" s="16">
        <v>100.143</v>
      </c>
      <c r="E40" s="16">
        <v>175.941</v>
      </c>
      <c r="F40" s="16">
        <v>1.026</v>
      </c>
      <c r="G40" s="16">
        <v>36.933999999999997</v>
      </c>
      <c r="H40" s="16">
        <v>33.825000000000003</v>
      </c>
      <c r="I40" s="16">
        <v>4.1000000000000002E-2</v>
      </c>
      <c r="J40" s="16">
        <v>0</v>
      </c>
      <c r="K40" s="44">
        <v>187.214</v>
      </c>
      <c r="L40" s="16">
        <v>22.337</v>
      </c>
      <c r="M40" s="16">
        <v>0</v>
      </c>
      <c r="N40" s="16">
        <v>0</v>
      </c>
      <c r="O40" s="16">
        <v>12.932</v>
      </c>
      <c r="P40" s="16">
        <v>1.28</v>
      </c>
      <c r="Q40" s="16">
        <v>22.741</v>
      </c>
      <c r="R40" s="16">
        <v>142.685</v>
      </c>
      <c r="S40" s="16">
        <v>0</v>
      </c>
      <c r="T40" s="16">
        <v>0</v>
      </c>
    </row>
    <row r="41" spans="1:20" x14ac:dyDescent="0.45">
      <c r="A41" s="29" t="s">
        <v>134</v>
      </c>
      <c r="B41" s="30">
        <v>62675.311000000002</v>
      </c>
      <c r="C41" s="16">
        <v>12892.129000000001</v>
      </c>
      <c r="D41" s="16">
        <v>4309.6030000000001</v>
      </c>
      <c r="E41" s="16">
        <v>2973.7640000000001</v>
      </c>
      <c r="F41" s="16">
        <v>3596.277</v>
      </c>
      <c r="G41" s="16">
        <v>1841.4159999999999</v>
      </c>
      <c r="H41" s="16">
        <v>1826.425</v>
      </c>
      <c r="I41" s="16">
        <v>1419.5519999999999</v>
      </c>
      <c r="J41" s="16">
        <v>192.589</v>
      </c>
      <c r="K41" s="44">
        <v>15291.673000000001</v>
      </c>
      <c r="L41" s="16">
        <v>1868.2760000000001</v>
      </c>
      <c r="M41" s="16">
        <v>1891.278</v>
      </c>
      <c r="N41" s="16">
        <v>2423.7440000000001</v>
      </c>
      <c r="O41" s="16">
        <v>2236.2130000000002</v>
      </c>
      <c r="P41" s="16">
        <v>2163.1329999999998</v>
      </c>
      <c r="Q41" s="16">
        <v>3118.2730000000001</v>
      </c>
      <c r="R41" s="16">
        <v>3983.1889999999999</v>
      </c>
      <c r="S41" s="16">
        <v>647.66399999999999</v>
      </c>
      <c r="T41" s="16">
        <v>0.115</v>
      </c>
    </row>
    <row r="42" spans="1:20" x14ac:dyDescent="0.45">
      <c r="A42" s="29" t="s">
        <v>135</v>
      </c>
      <c r="B42" s="30">
        <v>119951.378</v>
      </c>
      <c r="C42" s="16">
        <v>24521.441999999999</v>
      </c>
      <c r="D42" s="16">
        <v>6726.0780000000004</v>
      </c>
      <c r="E42" s="16">
        <v>4762.0609999999997</v>
      </c>
      <c r="F42" s="16">
        <v>5921.8639999999996</v>
      </c>
      <c r="G42" s="16">
        <v>2903.471</v>
      </c>
      <c r="H42" s="16">
        <v>3503.2510000000002</v>
      </c>
      <c r="I42" s="16">
        <v>3042.7570000000001</v>
      </c>
      <c r="J42" s="16">
        <v>401.15100000000001</v>
      </c>
      <c r="K42" s="44">
        <v>28016.431</v>
      </c>
      <c r="L42" s="16">
        <v>5461.5469999999996</v>
      </c>
      <c r="M42" s="16">
        <v>4095.3290000000002</v>
      </c>
      <c r="N42" s="16">
        <v>5842.5140000000001</v>
      </c>
      <c r="O42" s="16">
        <v>4369.3130000000001</v>
      </c>
      <c r="P42" s="16">
        <v>4714.0609999999997</v>
      </c>
      <c r="Q42" s="16">
        <v>6676.6610000000001</v>
      </c>
      <c r="R42" s="16">
        <v>7326.0609999999997</v>
      </c>
      <c r="S42" s="16">
        <v>1656.556</v>
      </c>
      <c r="T42" s="16">
        <v>8.4760000000000009</v>
      </c>
    </row>
    <row r="43" spans="1:20" x14ac:dyDescent="0.45">
      <c r="A43" s="31" t="s">
        <v>136</v>
      </c>
      <c r="B43" s="30">
        <v>28347.956999999999</v>
      </c>
      <c r="C43" s="16">
        <v>4253.2430000000004</v>
      </c>
      <c r="D43" s="16">
        <v>1482.596</v>
      </c>
      <c r="E43" s="16">
        <v>919.27099999999996</v>
      </c>
      <c r="F43" s="16">
        <v>1137.481</v>
      </c>
      <c r="G43" s="16">
        <v>535.58199999999999</v>
      </c>
      <c r="H43" s="16">
        <v>1100.0409999999999</v>
      </c>
      <c r="I43" s="16">
        <v>769.29499999999996</v>
      </c>
      <c r="J43" s="16">
        <v>256.60899999999998</v>
      </c>
      <c r="K43" s="44">
        <v>6614.8879999999999</v>
      </c>
      <c r="L43" s="16">
        <v>1516.3910000000001</v>
      </c>
      <c r="M43" s="16">
        <v>1399.7750000000001</v>
      </c>
      <c r="N43" s="16">
        <v>1408.62</v>
      </c>
      <c r="O43" s="16">
        <v>1060.761</v>
      </c>
      <c r="P43" s="16">
        <v>1108.008</v>
      </c>
      <c r="Q43" s="16">
        <v>2536.5709999999999</v>
      </c>
      <c r="R43" s="16">
        <v>1799.624</v>
      </c>
      <c r="S43" s="16">
        <v>444.44499999999999</v>
      </c>
      <c r="T43" s="16">
        <v>4.0049999999999999</v>
      </c>
    </row>
    <row r="44" spans="1:20" x14ac:dyDescent="0.45">
      <c r="A44" s="32">
        <v>2015</v>
      </c>
      <c r="B44" s="33">
        <v>483654.80300000001</v>
      </c>
      <c r="C44" s="34">
        <v>45381.483</v>
      </c>
      <c r="D44" s="34">
        <v>20002.309000000001</v>
      </c>
      <c r="E44" s="34">
        <v>14947.709000000001</v>
      </c>
      <c r="F44" s="34">
        <v>23211.764999999999</v>
      </c>
      <c r="G44" s="34">
        <v>8333.8729999999996</v>
      </c>
      <c r="H44" s="34">
        <v>9182.7369999999992</v>
      </c>
      <c r="I44" s="34">
        <v>30286.14</v>
      </c>
      <c r="J44" s="34">
        <v>2641.1390000000001</v>
      </c>
      <c r="K44" s="45">
        <v>105048.003</v>
      </c>
      <c r="L44" s="34">
        <v>16206.619000000001</v>
      </c>
      <c r="M44" s="34">
        <v>22949.031999999999</v>
      </c>
      <c r="N44" s="34">
        <v>47286.061000000002</v>
      </c>
      <c r="O44" s="34">
        <v>22086.861000000001</v>
      </c>
      <c r="P44" s="34">
        <v>32637.828000000001</v>
      </c>
      <c r="Q44" s="34">
        <v>44956.836000000003</v>
      </c>
      <c r="R44" s="34">
        <v>33876.324999999997</v>
      </c>
      <c r="S44" s="34">
        <v>4429.5540000000001</v>
      </c>
      <c r="T44" s="34">
        <v>190.54300000000001</v>
      </c>
    </row>
    <row r="45" spans="1:20" x14ac:dyDescent="0.45">
      <c r="A45" s="29" t="s">
        <v>113</v>
      </c>
      <c r="B45" s="30">
        <v>265632.99200000003</v>
      </c>
      <c r="C45" s="16">
        <v>2041.365</v>
      </c>
      <c r="D45" s="16">
        <v>7264.1049999999996</v>
      </c>
      <c r="E45" s="16">
        <v>5972.8270000000002</v>
      </c>
      <c r="F45" s="16">
        <v>12282.846</v>
      </c>
      <c r="G45" s="16">
        <v>2897.15</v>
      </c>
      <c r="H45" s="16">
        <v>2605.4</v>
      </c>
      <c r="I45" s="16">
        <v>24907.462</v>
      </c>
      <c r="J45" s="16">
        <v>1602.2639999999999</v>
      </c>
      <c r="K45" s="44">
        <v>53514.817999999999</v>
      </c>
      <c r="L45" s="16">
        <v>7150.3789999999999</v>
      </c>
      <c r="M45" s="16">
        <v>15338.569</v>
      </c>
      <c r="N45" s="16">
        <v>37015.953000000001</v>
      </c>
      <c r="O45" s="16">
        <v>14141.306</v>
      </c>
      <c r="P45" s="16">
        <v>24387.31</v>
      </c>
      <c r="Q45" s="16">
        <v>32455.222000000002</v>
      </c>
      <c r="R45" s="16">
        <v>20352.968000000001</v>
      </c>
      <c r="S45" s="16">
        <v>1524.7249999999999</v>
      </c>
      <c r="T45" s="16">
        <v>178.33199999999999</v>
      </c>
    </row>
    <row r="46" spans="1:20" x14ac:dyDescent="0.45">
      <c r="A46" s="29" t="s">
        <v>112</v>
      </c>
      <c r="B46" s="30">
        <v>2216.6460000000002</v>
      </c>
      <c r="C46" s="16">
        <v>1264.0709999999999</v>
      </c>
      <c r="D46" s="16">
        <v>99.456999999999994</v>
      </c>
      <c r="E46" s="16">
        <v>199.88300000000001</v>
      </c>
      <c r="F46" s="16">
        <v>57.664999999999999</v>
      </c>
      <c r="G46" s="16">
        <v>37.927</v>
      </c>
      <c r="H46" s="16">
        <v>32.338999999999999</v>
      </c>
      <c r="I46" s="16">
        <v>7.2999999999999995E-2</v>
      </c>
      <c r="J46" s="16">
        <v>0</v>
      </c>
      <c r="K46" s="44">
        <v>313.12900000000002</v>
      </c>
      <c r="L46" s="16">
        <v>22.044</v>
      </c>
      <c r="M46" s="16">
        <v>0</v>
      </c>
      <c r="N46" s="16">
        <v>0</v>
      </c>
      <c r="O46" s="16">
        <v>16.114999999999998</v>
      </c>
      <c r="P46" s="16">
        <v>1.2949999999999999</v>
      </c>
      <c r="Q46" s="16">
        <v>30.093</v>
      </c>
      <c r="R46" s="16">
        <v>142.56</v>
      </c>
      <c r="S46" s="16">
        <v>0</v>
      </c>
      <c r="T46" s="16">
        <v>0</v>
      </c>
    </row>
    <row r="47" spans="1:20" x14ac:dyDescent="0.45">
      <c r="A47" s="29" t="s">
        <v>134</v>
      </c>
      <c r="B47" s="30">
        <v>63794.044000000002</v>
      </c>
      <c r="C47" s="16">
        <v>12964.825000000001</v>
      </c>
      <c r="D47" s="16">
        <v>4352.29</v>
      </c>
      <c r="E47" s="16">
        <v>3024.1750000000002</v>
      </c>
      <c r="F47" s="16">
        <v>3662.3760000000002</v>
      </c>
      <c r="G47" s="16">
        <v>1880.7470000000001</v>
      </c>
      <c r="H47" s="16">
        <v>1849.2149999999999</v>
      </c>
      <c r="I47" s="16">
        <v>1450.241</v>
      </c>
      <c r="J47" s="16">
        <v>272.72399999999999</v>
      </c>
      <c r="K47" s="44">
        <v>15607.128000000001</v>
      </c>
      <c r="L47" s="16">
        <v>1888.434</v>
      </c>
      <c r="M47" s="16">
        <v>1940.308</v>
      </c>
      <c r="N47" s="16">
        <v>2509.7919999999999</v>
      </c>
      <c r="O47" s="16">
        <v>2276.4160000000002</v>
      </c>
      <c r="P47" s="16">
        <v>2205.174</v>
      </c>
      <c r="Q47" s="16">
        <v>3176.9180000000001</v>
      </c>
      <c r="R47" s="16">
        <v>4057.5439999999999</v>
      </c>
      <c r="S47" s="16">
        <v>675.63199999999995</v>
      </c>
      <c r="T47" s="16">
        <v>0.106</v>
      </c>
    </row>
    <row r="48" spans="1:20" x14ac:dyDescent="0.45">
      <c r="A48" s="29" t="s">
        <v>135</v>
      </c>
      <c r="B48" s="30">
        <v>122482.049</v>
      </c>
      <c r="C48" s="16">
        <v>24770.316999999999</v>
      </c>
      <c r="D48" s="16">
        <v>6806.7</v>
      </c>
      <c r="E48" s="16">
        <v>4804.7330000000002</v>
      </c>
      <c r="F48" s="16">
        <v>5979.0379999999996</v>
      </c>
      <c r="G48" s="16">
        <v>2953.4639999999999</v>
      </c>
      <c r="H48" s="16">
        <v>3636.82</v>
      </c>
      <c r="I48" s="16">
        <v>3099.3310000000001</v>
      </c>
      <c r="J48" s="16">
        <v>453.351</v>
      </c>
      <c r="K48" s="44">
        <v>28941.371999999999</v>
      </c>
      <c r="L48" s="16">
        <v>5547.63</v>
      </c>
      <c r="M48" s="16">
        <v>4208.5770000000002</v>
      </c>
      <c r="N48" s="16">
        <v>6073.9620000000004</v>
      </c>
      <c r="O48" s="16">
        <v>4496.6809999999996</v>
      </c>
      <c r="P48" s="16">
        <v>4838.7700000000004</v>
      </c>
      <c r="Q48" s="16">
        <v>6619.509</v>
      </c>
      <c r="R48" s="16">
        <v>7478.77</v>
      </c>
      <c r="S48" s="16">
        <v>1765.0219999999999</v>
      </c>
      <c r="T48" s="16">
        <v>8.0060000000000002</v>
      </c>
    </row>
    <row r="49" spans="1:20" x14ac:dyDescent="0.45">
      <c r="A49" s="31" t="s">
        <v>136</v>
      </c>
      <c r="B49" s="35">
        <v>29529.072</v>
      </c>
      <c r="C49" s="36">
        <v>4340.9049999999997</v>
      </c>
      <c r="D49" s="36">
        <v>1479.7570000000001</v>
      </c>
      <c r="E49" s="36">
        <v>946.09100000000001</v>
      </c>
      <c r="F49" s="36">
        <v>1229.8399999999999</v>
      </c>
      <c r="G49" s="36">
        <v>564.58500000000004</v>
      </c>
      <c r="H49" s="36">
        <v>1058.963</v>
      </c>
      <c r="I49" s="36">
        <v>829.03300000000002</v>
      </c>
      <c r="J49" s="36">
        <v>312.8</v>
      </c>
      <c r="K49" s="46">
        <v>6671.5559999999996</v>
      </c>
      <c r="L49" s="36">
        <v>1598.1320000000001</v>
      </c>
      <c r="M49" s="36">
        <v>1461.578</v>
      </c>
      <c r="N49" s="36">
        <v>1686.354</v>
      </c>
      <c r="O49" s="36">
        <v>1156.3430000000001</v>
      </c>
      <c r="P49" s="36">
        <v>1205.279</v>
      </c>
      <c r="Q49" s="36">
        <v>2675.0940000000001</v>
      </c>
      <c r="R49" s="36">
        <v>1844.4829999999999</v>
      </c>
      <c r="S49" s="36">
        <v>464.17500000000001</v>
      </c>
      <c r="T49" s="36">
        <v>4.0990000000000002</v>
      </c>
    </row>
    <row r="50" spans="1:20" x14ac:dyDescent="0.45">
      <c r="A50" s="32">
        <v>2016</v>
      </c>
      <c r="B50" s="30">
        <v>497038.891</v>
      </c>
      <c r="C50" s="16">
        <v>46493.231</v>
      </c>
      <c r="D50" s="16">
        <v>20467.093000000001</v>
      </c>
      <c r="E50" s="16">
        <v>15268.11</v>
      </c>
      <c r="F50" s="16">
        <v>23875.857</v>
      </c>
      <c r="G50" s="16">
        <v>8558.3690000000006</v>
      </c>
      <c r="H50" s="16">
        <v>9379.6329999999998</v>
      </c>
      <c r="I50" s="16">
        <v>32095.217000000001</v>
      </c>
      <c r="J50" s="16">
        <v>2801.8690000000001</v>
      </c>
      <c r="K50" s="44">
        <v>109403.9</v>
      </c>
      <c r="L50" s="16">
        <v>16498.708999999999</v>
      </c>
      <c r="M50" s="16">
        <v>24008.859</v>
      </c>
      <c r="N50" s="16">
        <v>48453.930999999997</v>
      </c>
      <c r="O50" s="16">
        <v>22733.491999999998</v>
      </c>
      <c r="P50" s="16">
        <v>33096.891000000003</v>
      </c>
      <c r="Q50" s="16">
        <v>44647.497000000003</v>
      </c>
      <c r="R50" s="16">
        <v>34497.476999999999</v>
      </c>
      <c r="S50" s="16">
        <v>4738.201</v>
      </c>
      <c r="T50" s="16">
        <v>20.478999999999999</v>
      </c>
    </row>
    <row r="51" spans="1:20" x14ac:dyDescent="0.45">
      <c r="A51" s="29" t="s">
        <v>113</v>
      </c>
      <c r="B51" s="30">
        <v>269975.33199999999</v>
      </c>
      <c r="C51" s="16">
        <v>1930.2260000000001</v>
      </c>
      <c r="D51" s="16">
        <v>7234.2049999999999</v>
      </c>
      <c r="E51" s="16">
        <v>5975.8980000000001</v>
      </c>
      <c r="F51" s="16">
        <v>12318.236999999999</v>
      </c>
      <c r="G51" s="16">
        <v>2945.7449999999999</v>
      </c>
      <c r="H51" s="16">
        <v>2599.4789999999998</v>
      </c>
      <c r="I51" s="16">
        <v>26313.432000000001</v>
      </c>
      <c r="J51" s="16">
        <v>1603.2460000000001</v>
      </c>
      <c r="K51" s="44">
        <v>55536.482000000004</v>
      </c>
      <c r="L51" s="16">
        <v>7052.1009999999997</v>
      </c>
      <c r="M51" s="16">
        <v>16140.531999999999</v>
      </c>
      <c r="N51" s="16">
        <v>37591.995000000003</v>
      </c>
      <c r="O51" s="16">
        <v>14521.516</v>
      </c>
      <c r="P51" s="16">
        <v>24461.543000000001</v>
      </c>
      <c r="Q51" s="16">
        <v>31691.131000000001</v>
      </c>
      <c r="R51" s="16">
        <v>20466.039000000001</v>
      </c>
      <c r="S51" s="16">
        <v>1574.5719999999999</v>
      </c>
      <c r="T51" s="16">
        <v>18.954000000000001</v>
      </c>
    </row>
    <row r="52" spans="1:20" x14ac:dyDescent="0.45">
      <c r="A52" s="29" t="s">
        <v>112</v>
      </c>
      <c r="B52" s="30">
        <v>2688.6390000000001</v>
      </c>
      <c r="C52" s="16">
        <v>1483.9829999999999</v>
      </c>
      <c r="D52" s="16">
        <v>105.30800000000001</v>
      </c>
      <c r="E52" s="16">
        <v>210.98400000000001</v>
      </c>
      <c r="F52" s="16">
        <v>274.33100000000002</v>
      </c>
      <c r="G52" s="16">
        <v>37.444000000000003</v>
      </c>
      <c r="H52" s="16">
        <v>32.256999999999998</v>
      </c>
      <c r="I52" s="16">
        <v>7.0999999999999994E-2</v>
      </c>
      <c r="J52" s="16">
        <v>0</v>
      </c>
      <c r="K52" s="44">
        <v>322.24799999999999</v>
      </c>
      <c r="L52" s="16">
        <v>21.645</v>
      </c>
      <c r="M52" s="16">
        <v>9.093</v>
      </c>
      <c r="N52" s="16">
        <v>0</v>
      </c>
      <c r="O52" s="16">
        <v>16.242000000000001</v>
      </c>
      <c r="P52" s="16">
        <v>1.37</v>
      </c>
      <c r="Q52" s="16">
        <v>30.567</v>
      </c>
      <c r="R52" s="16">
        <v>143.09399999999999</v>
      </c>
      <c r="S52" s="16">
        <v>0</v>
      </c>
      <c r="T52" s="16">
        <v>0</v>
      </c>
    </row>
    <row r="53" spans="1:20" x14ac:dyDescent="0.45">
      <c r="A53" s="29" t="s">
        <v>134</v>
      </c>
      <c r="B53" s="30">
        <v>66173.063999999998</v>
      </c>
      <c r="C53" s="16">
        <v>13311.576999999999</v>
      </c>
      <c r="D53" s="16">
        <v>4472.2619999999997</v>
      </c>
      <c r="E53" s="16">
        <v>3143.6610000000001</v>
      </c>
      <c r="F53" s="16">
        <v>3819.5810000000001</v>
      </c>
      <c r="G53" s="16">
        <v>1948.144</v>
      </c>
      <c r="H53" s="16">
        <v>1899.11</v>
      </c>
      <c r="I53" s="16">
        <v>1488.489</v>
      </c>
      <c r="J53" s="16">
        <v>333.14800000000002</v>
      </c>
      <c r="K53" s="44">
        <v>16311.036</v>
      </c>
      <c r="L53" s="16">
        <v>1928.3620000000001</v>
      </c>
      <c r="M53" s="16">
        <v>2011.171</v>
      </c>
      <c r="N53" s="16">
        <v>2629.2269999999999</v>
      </c>
      <c r="O53" s="16">
        <v>2340.4250000000002</v>
      </c>
      <c r="P53" s="16">
        <v>2281.9499999999998</v>
      </c>
      <c r="Q53" s="16">
        <v>3293.587</v>
      </c>
      <c r="R53" s="16">
        <v>4226.2259999999997</v>
      </c>
      <c r="S53" s="16">
        <v>735.09199999999998</v>
      </c>
      <c r="T53" s="16">
        <v>1.0999999999999999E-2</v>
      </c>
    </row>
    <row r="54" spans="1:20" x14ac:dyDescent="0.45">
      <c r="A54" s="29" t="s">
        <v>135</v>
      </c>
      <c r="B54" s="30">
        <v>127434.52</v>
      </c>
      <c r="C54" s="16">
        <v>25372.698</v>
      </c>
      <c r="D54" s="16">
        <v>7107.7259999999997</v>
      </c>
      <c r="E54" s="16">
        <v>4955.5640000000003</v>
      </c>
      <c r="F54" s="16">
        <v>6248.1869999999999</v>
      </c>
      <c r="G54" s="16">
        <v>3030.922</v>
      </c>
      <c r="H54" s="16">
        <v>3789.2829999999999</v>
      </c>
      <c r="I54" s="16">
        <v>3234.194</v>
      </c>
      <c r="J54" s="16">
        <v>521.83500000000004</v>
      </c>
      <c r="K54" s="44">
        <v>30308.409</v>
      </c>
      <c r="L54" s="16">
        <v>5873.5810000000001</v>
      </c>
      <c r="M54" s="16">
        <v>4362.2070000000003</v>
      </c>
      <c r="N54" s="16">
        <v>6345.2349999999997</v>
      </c>
      <c r="O54" s="16">
        <v>4632.2809999999999</v>
      </c>
      <c r="P54" s="16">
        <v>5093.8950000000004</v>
      </c>
      <c r="Q54" s="16">
        <v>6876.9229999999998</v>
      </c>
      <c r="R54" s="16">
        <v>7752.7330000000002</v>
      </c>
      <c r="S54" s="16">
        <v>1927.789</v>
      </c>
      <c r="T54" s="16">
        <v>0.98099999999999998</v>
      </c>
    </row>
    <row r="55" spans="1:20" x14ac:dyDescent="0.45">
      <c r="A55" s="31" t="s">
        <v>136</v>
      </c>
      <c r="B55" s="30">
        <v>30767.335999999999</v>
      </c>
      <c r="C55" s="16">
        <v>4394.7479999999996</v>
      </c>
      <c r="D55" s="16">
        <v>1547.5920000000001</v>
      </c>
      <c r="E55" s="16">
        <v>982.00300000000004</v>
      </c>
      <c r="F55" s="16">
        <v>1215.521</v>
      </c>
      <c r="G55" s="16">
        <v>596.11400000000003</v>
      </c>
      <c r="H55" s="16">
        <v>1059.5029999999999</v>
      </c>
      <c r="I55" s="16">
        <v>1059.0309999999999</v>
      </c>
      <c r="J55" s="16">
        <v>343.64</v>
      </c>
      <c r="K55" s="44">
        <v>6925.7259999999997</v>
      </c>
      <c r="L55" s="16">
        <v>1623.019</v>
      </c>
      <c r="M55" s="16">
        <v>1485.857</v>
      </c>
      <c r="N55" s="16">
        <v>1887.4739999999999</v>
      </c>
      <c r="O55" s="16">
        <v>1223.028</v>
      </c>
      <c r="P55" s="16">
        <v>1258.133</v>
      </c>
      <c r="Q55" s="16">
        <v>2755.29</v>
      </c>
      <c r="R55" s="16">
        <v>1909.385</v>
      </c>
      <c r="S55" s="16">
        <v>500.74900000000002</v>
      </c>
      <c r="T55" s="16">
        <v>0.53200000000000003</v>
      </c>
    </row>
    <row r="56" spans="1:20" x14ac:dyDescent="0.45">
      <c r="A56" s="32">
        <v>2017</v>
      </c>
      <c r="B56" s="33">
        <v>507746.386</v>
      </c>
      <c r="C56" s="34">
        <v>46298.156000000003</v>
      </c>
      <c r="D56" s="34">
        <v>21007.360000000001</v>
      </c>
      <c r="E56" s="34">
        <v>15386.370999999999</v>
      </c>
      <c r="F56" s="34">
        <v>24515.308000000001</v>
      </c>
      <c r="G56" s="34">
        <v>8683.65</v>
      </c>
      <c r="H56" s="34">
        <v>9423.8040000000001</v>
      </c>
      <c r="I56" s="34">
        <v>31609.848000000002</v>
      </c>
      <c r="J56" s="34">
        <v>2918.7570000000001</v>
      </c>
      <c r="K56" s="45">
        <v>114847.859</v>
      </c>
      <c r="L56" s="34">
        <v>16553.445</v>
      </c>
      <c r="M56" s="34">
        <v>24843.53</v>
      </c>
      <c r="N56" s="34">
        <v>50180.207999999999</v>
      </c>
      <c r="O56" s="34">
        <v>22799.648000000001</v>
      </c>
      <c r="P56" s="34">
        <v>33562.076000000001</v>
      </c>
      <c r="Q56" s="34">
        <v>45455.610999999997</v>
      </c>
      <c r="R56" s="34">
        <v>34647.86</v>
      </c>
      <c r="S56" s="34">
        <v>5013.5429999999997</v>
      </c>
      <c r="T56" s="34">
        <v>0</v>
      </c>
    </row>
    <row r="57" spans="1:20" x14ac:dyDescent="0.45">
      <c r="A57" s="29" t="s">
        <v>113</v>
      </c>
      <c r="B57" s="30">
        <v>276672.19699999999</v>
      </c>
      <c r="C57" s="16">
        <v>1938.1079999999999</v>
      </c>
      <c r="D57" s="16">
        <v>7645.8050000000003</v>
      </c>
      <c r="E57" s="16">
        <v>5937.6329999999998</v>
      </c>
      <c r="F57" s="16">
        <v>12582.298000000001</v>
      </c>
      <c r="G57" s="16">
        <v>2988.2739999999999</v>
      </c>
      <c r="H57" s="16">
        <v>2640.3119999999999</v>
      </c>
      <c r="I57" s="16">
        <v>25983.454000000002</v>
      </c>
      <c r="J57" s="16">
        <v>1588.7550000000001</v>
      </c>
      <c r="K57" s="44">
        <v>59291.936999999998</v>
      </c>
      <c r="L57" s="16">
        <v>7007.7129999999997</v>
      </c>
      <c r="M57" s="16">
        <v>16744.437000000002</v>
      </c>
      <c r="N57" s="16">
        <v>39234.334999999999</v>
      </c>
      <c r="O57" s="16">
        <v>14466.179</v>
      </c>
      <c r="P57" s="16">
        <v>24623.269</v>
      </c>
      <c r="Q57" s="16">
        <v>32087.631000000001</v>
      </c>
      <c r="R57" s="16">
        <v>20291.580999999998</v>
      </c>
      <c r="S57" s="16">
        <v>1620.4839999999999</v>
      </c>
      <c r="T57" s="16">
        <v>0</v>
      </c>
    </row>
    <row r="58" spans="1:20" x14ac:dyDescent="0.45">
      <c r="A58" s="29" t="s">
        <v>112</v>
      </c>
      <c r="B58" s="30">
        <v>2864.288</v>
      </c>
      <c r="C58" s="16">
        <v>1501.086</v>
      </c>
      <c r="D58" s="16">
        <v>105.69499999999999</v>
      </c>
      <c r="E58" s="16">
        <v>219.62100000000001</v>
      </c>
      <c r="F58" s="16">
        <v>286.036</v>
      </c>
      <c r="G58" s="16">
        <v>37.180999999999997</v>
      </c>
      <c r="H58" s="16">
        <v>35.753999999999998</v>
      </c>
      <c r="I58" s="16">
        <v>0.43099999999999999</v>
      </c>
      <c r="J58" s="16">
        <v>9.4E-2</v>
      </c>
      <c r="K58" s="44">
        <v>411.27499999999998</v>
      </c>
      <c r="L58" s="16">
        <v>26.292000000000002</v>
      </c>
      <c r="M58" s="16">
        <v>9.93</v>
      </c>
      <c r="N58" s="16">
        <v>0.57999999999999996</v>
      </c>
      <c r="O58" s="16">
        <v>19.498999999999999</v>
      </c>
      <c r="P58" s="16">
        <v>2.88</v>
      </c>
      <c r="Q58" s="16">
        <v>35.631999999999998</v>
      </c>
      <c r="R58" s="16">
        <v>148.495</v>
      </c>
      <c r="S58" s="16">
        <v>23.806000000000001</v>
      </c>
      <c r="T58" s="16">
        <v>0</v>
      </c>
    </row>
    <row r="59" spans="1:20" x14ac:dyDescent="0.45">
      <c r="A59" s="29" t="s">
        <v>134</v>
      </c>
      <c r="B59" s="30">
        <v>66517.357999999993</v>
      </c>
      <c r="C59" s="16">
        <v>13131.172</v>
      </c>
      <c r="D59" s="16">
        <v>4473.51</v>
      </c>
      <c r="E59" s="16">
        <v>3151.904</v>
      </c>
      <c r="F59" s="16">
        <v>3856.8519999999999</v>
      </c>
      <c r="G59" s="16">
        <v>1954.876</v>
      </c>
      <c r="H59" s="16">
        <v>1872.89</v>
      </c>
      <c r="I59" s="16">
        <v>1487.143</v>
      </c>
      <c r="J59" s="16">
        <v>384.90300000000002</v>
      </c>
      <c r="K59" s="44">
        <v>16587.71</v>
      </c>
      <c r="L59" s="16">
        <v>1940.933</v>
      </c>
      <c r="M59" s="16">
        <v>2027.2809999999999</v>
      </c>
      <c r="N59" s="16">
        <v>2691.8229999999999</v>
      </c>
      <c r="O59" s="16">
        <v>2326.183</v>
      </c>
      <c r="P59" s="16">
        <v>2284.1239999999998</v>
      </c>
      <c r="Q59" s="16">
        <v>3302.4630000000002</v>
      </c>
      <c r="R59" s="16">
        <v>4260.9880000000003</v>
      </c>
      <c r="S59" s="16">
        <v>782.601</v>
      </c>
      <c r="T59" s="16">
        <v>0</v>
      </c>
    </row>
    <row r="60" spans="1:20" x14ac:dyDescent="0.45">
      <c r="A60" s="29" t="s">
        <v>135</v>
      </c>
      <c r="B60" s="30">
        <v>130371.01</v>
      </c>
      <c r="C60" s="16">
        <v>25396.532999999999</v>
      </c>
      <c r="D60" s="16">
        <v>7125.5420000000004</v>
      </c>
      <c r="E60" s="16">
        <v>5042.7790000000005</v>
      </c>
      <c r="F60" s="16">
        <v>6534.5029999999997</v>
      </c>
      <c r="G60" s="16">
        <v>3089.134</v>
      </c>
      <c r="H60" s="16">
        <v>3810.6280000000002</v>
      </c>
      <c r="I60" s="16">
        <v>3259.5819999999999</v>
      </c>
      <c r="J60" s="16">
        <v>570.721</v>
      </c>
      <c r="K60" s="44">
        <v>31352.205000000002</v>
      </c>
      <c r="L60" s="16">
        <v>5911.4129999999996</v>
      </c>
      <c r="M60" s="16">
        <v>4500.1049999999996</v>
      </c>
      <c r="N60" s="16">
        <v>6627.1279999999997</v>
      </c>
      <c r="O60" s="16">
        <v>4720.4319999999998</v>
      </c>
      <c r="P60" s="16">
        <v>5371.5230000000001</v>
      </c>
      <c r="Q60" s="16">
        <v>7043.1270000000004</v>
      </c>
      <c r="R60" s="16">
        <v>7961.11</v>
      </c>
      <c r="S60" s="16">
        <v>2055.2069999999999</v>
      </c>
      <c r="T60" s="16">
        <v>0</v>
      </c>
    </row>
    <row r="61" spans="1:20" x14ac:dyDescent="0.45">
      <c r="A61" s="31" t="s">
        <v>136</v>
      </c>
      <c r="B61" s="35">
        <v>31321.532999999999</v>
      </c>
      <c r="C61" s="36">
        <v>4331.2569999999996</v>
      </c>
      <c r="D61" s="36">
        <v>1656.808</v>
      </c>
      <c r="E61" s="36">
        <v>1034.4349999999999</v>
      </c>
      <c r="F61" s="36">
        <v>1255.6179999999999</v>
      </c>
      <c r="G61" s="36">
        <v>614.18499999999995</v>
      </c>
      <c r="H61" s="36">
        <v>1064.22</v>
      </c>
      <c r="I61" s="36">
        <v>879.23800000000006</v>
      </c>
      <c r="J61" s="36">
        <v>374.28399999999999</v>
      </c>
      <c r="K61" s="46">
        <v>7204.732</v>
      </c>
      <c r="L61" s="36">
        <v>1667.0940000000001</v>
      </c>
      <c r="M61" s="36">
        <v>1561.777</v>
      </c>
      <c r="N61" s="36">
        <v>1626.3430000000001</v>
      </c>
      <c r="O61" s="36">
        <v>1267.355</v>
      </c>
      <c r="P61" s="36">
        <v>1280.279</v>
      </c>
      <c r="Q61" s="36">
        <v>2986.759</v>
      </c>
      <c r="R61" s="36">
        <v>1985.6859999999999</v>
      </c>
      <c r="S61" s="36">
        <v>531.44500000000005</v>
      </c>
      <c r="T61" s="36">
        <v>0</v>
      </c>
    </row>
    <row r="62" spans="1:20" x14ac:dyDescent="0.45">
      <c r="A62" s="32">
        <v>2018</v>
      </c>
      <c r="B62" s="30">
        <v>526149.16099999996</v>
      </c>
      <c r="C62" s="16">
        <v>47810.21</v>
      </c>
      <c r="D62" s="16">
        <v>21216.605</v>
      </c>
      <c r="E62" s="16">
        <v>15675.749</v>
      </c>
      <c r="F62" s="16">
        <v>24921.925999999999</v>
      </c>
      <c r="G62" s="16">
        <v>8773.8109999999997</v>
      </c>
      <c r="H62" s="16">
        <v>9648.8269999999993</v>
      </c>
      <c r="I62" s="16">
        <v>33748.169000000002</v>
      </c>
      <c r="J62" s="16">
        <v>3087.6930000000002</v>
      </c>
      <c r="K62" s="44">
        <v>122695.954</v>
      </c>
      <c r="L62" s="16">
        <v>16845.835999999999</v>
      </c>
      <c r="M62" s="16">
        <v>26239.895</v>
      </c>
      <c r="N62" s="16">
        <v>52012.705000000002</v>
      </c>
      <c r="O62" s="16">
        <v>22961.958999999999</v>
      </c>
      <c r="P62" s="16">
        <v>34118.387999999999</v>
      </c>
      <c r="Q62" s="16">
        <v>45958.813999999998</v>
      </c>
      <c r="R62" s="16">
        <v>35158.61</v>
      </c>
      <c r="S62" s="16">
        <v>5272.6040000000003</v>
      </c>
      <c r="T62" s="16">
        <v>0</v>
      </c>
    </row>
    <row r="63" spans="1:20" x14ac:dyDescent="0.45">
      <c r="A63" s="29" t="s">
        <v>113</v>
      </c>
      <c r="B63" s="30">
        <v>283704.65600000002</v>
      </c>
      <c r="C63" s="16">
        <v>1745.711</v>
      </c>
      <c r="D63" s="16">
        <v>7450.174</v>
      </c>
      <c r="E63" s="16">
        <v>5858.0029999999997</v>
      </c>
      <c r="F63" s="16">
        <v>12251.411</v>
      </c>
      <c r="G63" s="16">
        <v>2870.6680000000001</v>
      </c>
      <c r="H63" s="16">
        <v>2549.723</v>
      </c>
      <c r="I63" s="16">
        <v>27910.655999999999</v>
      </c>
      <c r="J63" s="16">
        <v>1586.0719999999999</v>
      </c>
      <c r="K63" s="44">
        <v>63292.091999999997</v>
      </c>
      <c r="L63" s="16">
        <v>6848.5249999999996</v>
      </c>
      <c r="M63" s="16">
        <v>17683.143</v>
      </c>
      <c r="N63" s="16">
        <v>40590.982000000004</v>
      </c>
      <c r="O63" s="16">
        <v>14258.175999999999</v>
      </c>
      <c r="P63" s="16">
        <v>24859.371999999999</v>
      </c>
      <c r="Q63" s="16">
        <v>32014.264999999999</v>
      </c>
      <c r="R63" s="16">
        <v>20246.284</v>
      </c>
      <c r="S63" s="16">
        <v>1689.4069999999999</v>
      </c>
      <c r="T63" s="16">
        <v>0</v>
      </c>
    </row>
    <row r="64" spans="1:20" x14ac:dyDescent="0.45">
      <c r="A64" s="29" t="s">
        <v>112</v>
      </c>
      <c r="B64" s="30">
        <v>3080.1680000000001</v>
      </c>
      <c r="C64" s="16">
        <v>1545.4680000000001</v>
      </c>
      <c r="D64" s="16">
        <v>109.04600000000001</v>
      </c>
      <c r="E64" s="16">
        <v>234.10499999999999</v>
      </c>
      <c r="F64" s="16">
        <v>295.03699999999998</v>
      </c>
      <c r="G64" s="16">
        <v>41.094000000000001</v>
      </c>
      <c r="H64" s="16">
        <v>37.414000000000001</v>
      </c>
      <c r="I64" s="16">
        <v>1.2050000000000001</v>
      </c>
      <c r="J64" s="16">
        <v>0.88200000000000001</v>
      </c>
      <c r="K64" s="44">
        <v>489.03800000000001</v>
      </c>
      <c r="L64" s="16">
        <v>54.936</v>
      </c>
      <c r="M64" s="16">
        <v>10.84</v>
      </c>
      <c r="N64" s="16">
        <v>2.7850000000000001</v>
      </c>
      <c r="O64" s="16">
        <v>21.681000000000001</v>
      </c>
      <c r="P64" s="16">
        <v>6.0990000000000002</v>
      </c>
      <c r="Q64" s="16">
        <v>39.137</v>
      </c>
      <c r="R64" s="16">
        <v>151.65700000000001</v>
      </c>
      <c r="S64" s="16">
        <v>39.658999999999999</v>
      </c>
      <c r="T64" s="16">
        <v>0</v>
      </c>
    </row>
    <row r="65" spans="1:20" x14ac:dyDescent="0.45">
      <c r="A65" s="29" t="s">
        <v>134</v>
      </c>
      <c r="B65" s="30">
        <v>70687.226999999999</v>
      </c>
      <c r="C65" s="16">
        <v>13766.796</v>
      </c>
      <c r="D65" s="16">
        <v>4660.7</v>
      </c>
      <c r="E65" s="16">
        <v>3314.9180000000001</v>
      </c>
      <c r="F65" s="16">
        <v>4112.1989999999996</v>
      </c>
      <c r="G65" s="16">
        <v>2056.4349999999999</v>
      </c>
      <c r="H65" s="16">
        <v>1970.2249999999999</v>
      </c>
      <c r="I65" s="16">
        <v>1552.259</v>
      </c>
      <c r="J65" s="16">
        <v>470.529</v>
      </c>
      <c r="K65" s="44">
        <v>18016.468000000001</v>
      </c>
      <c r="L65" s="16">
        <v>2060.5630000000001</v>
      </c>
      <c r="M65" s="16">
        <v>2184.6799999999998</v>
      </c>
      <c r="N65" s="16">
        <v>2897.9589999999998</v>
      </c>
      <c r="O65" s="16">
        <v>2431.4319999999998</v>
      </c>
      <c r="P65" s="16">
        <v>2380.2930000000001</v>
      </c>
      <c r="Q65" s="16">
        <v>3498.3090000000002</v>
      </c>
      <c r="R65" s="16">
        <v>4482.335</v>
      </c>
      <c r="S65" s="16">
        <v>831.09</v>
      </c>
      <c r="T65" s="16">
        <v>0</v>
      </c>
    </row>
    <row r="66" spans="1:20" x14ac:dyDescent="0.45">
      <c r="A66" s="29" t="s">
        <v>135</v>
      </c>
      <c r="B66" s="30">
        <v>136306.18</v>
      </c>
      <c r="C66" s="16">
        <v>26246.647000000001</v>
      </c>
      <c r="D66" s="16">
        <v>7285.2610000000004</v>
      </c>
      <c r="E66" s="16">
        <v>5189.7520000000004</v>
      </c>
      <c r="F66" s="16">
        <v>6975.4129999999996</v>
      </c>
      <c r="G66" s="16">
        <v>3177.453</v>
      </c>
      <c r="H66" s="16">
        <v>3948.3359999999998</v>
      </c>
      <c r="I66" s="16">
        <v>3312.8530000000001</v>
      </c>
      <c r="J66" s="16">
        <v>639.07399999999996</v>
      </c>
      <c r="K66" s="44">
        <v>33360.434999999998</v>
      </c>
      <c r="L66" s="16">
        <v>6116.0360000000001</v>
      </c>
      <c r="M66" s="16">
        <v>4747.3109999999997</v>
      </c>
      <c r="N66" s="16">
        <v>6986.4489999999996</v>
      </c>
      <c r="O66" s="16">
        <v>4946.7759999999998</v>
      </c>
      <c r="P66" s="16">
        <v>5562.7960000000003</v>
      </c>
      <c r="Q66" s="16">
        <v>7392.848</v>
      </c>
      <c r="R66" s="16">
        <v>8260.2219999999998</v>
      </c>
      <c r="S66" s="16">
        <v>2158.1390000000001</v>
      </c>
      <c r="T66" s="16">
        <v>0</v>
      </c>
    </row>
    <row r="67" spans="1:20" x14ac:dyDescent="0.45">
      <c r="A67" s="31" t="s">
        <v>136</v>
      </c>
      <c r="B67" s="30">
        <v>32370.93</v>
      </c>
      <c r="C67" s="16">
        <v>4505.5879999999997</v>
      </c>
      <c r="D67" s="16">
        <v>1711.424</v>
      </c>
      <c r="E67" s="16">
        <v>1078.971</v>
      </c>
      <c r="F67" s="16">
        <v>1287.866</v>
      </c>
      <c r="G67" s="16">
        <v>628.16099999999994</v>
      </c>
      <c r="H67" s="16">
        <v>1143.1300000000001</v>
      </c>
      <c r="I67" s="16">
        <v>971.19600000000003</v>
      </c>
      <c r="J67" s="16">
        <v>391.13600000000002</v>
      </c>
      <c r="K67" s="44">
        <v>7537.9210000000003</v>
      </c>
      <c r="L67" s="16">
        <v>1765.7750000000001</v>
      </c>
      <c r="M67" s="16">
        <v>1613.921</v>
      </c>
      <c r="N67" s="16">
        <v>1534.53</v>
      </c>
      <c r="O67" s="16">
        <v>1303.894</v>
      </c>
      <c r="P67" s="16">
        <v>1309.827</v>
      </c>
      <c r="Q67" s="16">
        <v>3014.2539999999999</v>
      </c>
      <c r="R67" s="16">
        <v>2018.1120000000001</v>
      </c>
      <c r="S67" s="16">
        <v>554.30899999999997</v>
      </c>
      <c r="T67" s="16">
        <v>0</v>
      </c>
    </row>
    <row r="68" spans="1:20" x14ac:dyDescent="0.45">
      <c r="A68" s="32">
        <v>2019</v>
      </c>
      <c r="B68" s="33">
        <v>520498.73800000001</v>
      </c>
      <c r="C68" s="34">
        <v>47167.205999999998</v>
      </c>
      <c r="D68" s="34">
        <v>20802.41</v>
      </c>
      <c r="E68" s="34">
        <v>15265.584999999999</v>
      </c>
      <c r="F68" s="34">
        <v>24280.69</v>
      </c>
      <c r="G68" s="34">
        <v>8603.2970000000005</v>
      </c>
      <c r="H68" s="34">
        <v>9415.6990000000005</v>
      </c>
      <c r="I68" s="34">
        <v>34138.999000000003</v>
      </c>
      <c r="J68" s="34">
        <v>3226.1790000000001</v>
      </c>
      <c r="K68" s="45">
        <v>123022.307</v>
      </c>
      <c r="L68" s="34">
        <v>16368.275</v>
      </c>
      <c r="M68" s="34">
        <v>26732.303</v>
      </c>
      <c r="N68" s="34">
        <v>52644.853999999999</v>
      </c>
      <c r="O68" s="34">
        <v>22280.692999999999</v>
      </c>
      <c r="P68" s="34">
        <v>32385.387999999999</v>
      </c>
      <c r="Q68" s="34">
        <v>44314.767</v>
      </c>
      <c r="R68" s="34">
        <v>34472.017</v>
      </c>
      <c r="S68" s="34">
        <v>5374.2849999999999</v>
      </c>
      <c r="T68" s="34">
        <v>3.786</v>
      </c>
    </row>
    <row r="69" spans="1:20" x14ac:dyDescent="0.45">
      <c r="A69" s="29" t="s">
        <v>113</v>
      </c>
      <c r="B69" s="30">
        <v>279769.47399999999</v>
      </c>
      <c r="C69" s="16">
        <v>1630.192</v>
      </c>
      <c r="D69" s="16">
        <v>7311.01</v>
      </c>
      <c r="E69" s="16">
        <v>5617.5209999999997</v>
      </c>
      <c r="F69" s="16">
        <v>11584.433000000001</v>
      </c>
      <c r="G69" s="16">
        <v>2782.9209999999998</v>
      </c>
      <c r="H69" s="16">
        <v>2369.817</v>
      </c>
      <c r="I69" s="16">
        <v>28536.754000000001</v>
      </c>
      <c r="J69" s="16">
        <v>1622.174</v>
      </c>
      <c r="K69" s="44">
        <v>63365.396000000001</v>
      </c>
      <c r="L69" s="16">
        <v>6555.8440000000001</v>
      </c>
      <c r="M69" s="16">
        <v>18231.056</v>
      </c>
      <c r="N69" s="16">
        <v>41260.896000000001</v>
      </c>
      <c r="O69" s="16">
        <v>13729.412</v>
      </c>
      <c r="P69" s="16">
        <v>22977.246999999999</v>
      </c>
      <c r="Q69" s="16">
        <v>30660.931</v>
      </c>
      <c r="R69" s="16">
        <v>19805.974999999999</v>
      </c>
      <c r="S69" s="16">
        <v>1727.8969999999999</v>
      </c>
      <c r="T69" s="16">
        <v>0</v>
      </c>
    </row>
    <row r="70" spans="1:20" x14ac:dyDescent="0.45">
      <c r="A70" s="29" t="s">
        <v>112</v>
      </c>
      <c r="B70" s="30">
        <v>3156.2359999999999</v>
      </c>
      <c r="C70" s="16">
        <v>1550.5139999999999</v>
      </c>
      <c r="D70" s="16">
        <v>112.327</v>
      </c>
      <c r="E70" s="16">
        <v>248.607</v>
      </c>
      <c r="F70" s="16">
        <v>298.87799999999999</v>
      </c>
      <c r="G70" s="16">
        <v>43.305999999999997</v>
      </c>
      <c r="H70" s="16">
        <v>41.628</v>
      </c>
      <c r="I70" s="16">
        <v>2.8929999999999998</v>
      </c>
      <c r="J70" s="16">
        <v>432.86200000000002</v>
      </c>
      <c r="K70" s="44">
        <v>38.061</v>
      </c>
      <c r="L70" s="16">
        <v>57.61</v>
      </c>
      <c r="M70" s="16">
        <v>16.265000000000001</v>
      </c>
      <c r="N70" s="16">
        <v>8.84</v>
      </c>
      <c r="O70" s="16">
        <v>26.132999999999999</v>
      </c>
      <c r="P70" s="16">
        <v>11.345000000000001</v>
      </c>
      <c r="Q70" s="16">
        <v>47.83</v>
      </c>
      <c r="R70" s="16">
        <v>161.18100000000001</v>
      </c>
      <c r="S70" s="16">
        <v>57.664999999999999</v>
      </c>
      <c r="T70" s="16">
        <v>0</v>
      </c>
    </row>
    <row r="71" spans="1:20" x14ac:dyDescent="0.45">
      <c r="A71" s="29" t="s">
        <v>134</v>
      </c>
      <c r="B71" s="30">
        <v>70455.407000000007</v>
      </c>
      <c r="C71" s="16">
        <v>13499.066999999999</v>
      </c>
      <c r="D71" s="16">
        <v>4624.7420000000002</v>
      </c>
      <c r="E71" s="16">
        <v>3252.4830000000002</v>
      </c>
      <c r="F71" s="16">
        <v>4121.5029999999997</v>
      </c>
      <c r="G71" s="16">
        <v>2038.9739999999999</v>
      </c>
      <c r="H71" s="16">
        <v>1938.646</v>
      </c>
      <c r="I71" s="16">
        <v>1546.2570000000001</v>
      </c>
      <c r="J71" s="16">
        <v>507.70800000000003</v>
      </c>
      <c r="K71" s="44">
        <v>18228.494999999999</v>
      </c>
      <c r="L71" s="16">
        <v>2081.0909999999999</v>
      </c>
      <c r="M71" s="16">
        <v>2179.8339999999998</v>
      </c>
      <c r="N71" s="16">
        <v>2887.1320000000001</v>
      </c>
      <c r="O71" s="16">
        <v>2397.33</v>
      </c>
      <c r="P71" s="16">
        <v>2358.63</v>
      </c>
      <c r="Q71" s="16">
        <v>3466.43</v>
      </c>
      <c r="R71" s="16">
        <v>4475.9920000000002</v>
      </c>
      <c r="S71" s="16">
        <v>850.98900000000003</v>
      </c>
      <c r="T71" s="16">
        <v>0.106</v>
      </c>
    </row>
    <row r="72" spans="1:20" x14ac:dyDescent="0.45">
      <c r="A72" s="29" t="s">
        <v>135</v>
      </c>
      <c r="B72" s="30">
        <v>134957.47399999999</v>
      </c>
      <c r="C72" s="16">
        <v>26019.964</v>
      </c>
      <c r="D72" s="16">
        <v>7118.46</v>
      </c>
      <c r="E72" s="16">
        <v>5088.2259999999997</v>
      </c>
      <c r="F72" s="16">
        <v>7026.7879999999996</v>
      </c>
      <c r="G72" s="16">
        <v>3111.886</v>
      </c>
      <c r="H72" s="16">
        <v>3911.3760000000002</v>
      </c>
      <c r="I72" s="16">
        <v>3104.3409999999999</v>
      </c>
      <c r="J72" s="16">
        <v>688.90700000000004</v>
      </c>
      <c r="K72" s="44">
        <v>33369.587</v>
      </c>
      <c r="L72" s="16">
        <v>5975.73</v>
      </c>
      <c r="M72" s="16">
        <v>4675.0039999999999</v>
      </c>
      <c r="N72" s="16">
        <v>6951.8209999999999</v>
      </c>
      <c r="O72" s="16">
        <v>4842.68</v>
      </c>
      <c r="P72" s="16">
        <v>5727.9049999999997</v>
      </c>
      <c r="Q72" s="16">
        <v>7121.8140000000003</v>
      </c>
      <c r="R72" s="16">
        <v>8037.643</v>
      </c>
      <c r="S72" s="16">
        <v>2184.3919999999998</v>
      </c>
      <c r="T72" s="16">
        <v>1.238</v>
      </c>
    </row>
    <row r="73" spans="1:20" x14ac:dyDescent="0.45">
      <c r="A73" s="31" t="s">
        <v>136</v>
      </c>
      <c r="B73" s="35">
        <v>32160.146000000001</v>
      </c>
      <c r="C73" s="36">
        <v>4467.4690000000001</v>
      </c>
      <c r="D73" s="36">
        <v>1635.8710000000001</v>
      </c>
      <c r="E73" s="36">
        <v>1058.748</v>
      </c>
      <c r="F73" s="36">
        <v>1249.087</v>
      </c>
      <c r="G73" s="36">
        <v>626.20899999999995</v>
      </c>
      <c r="H73" s="36">
        <v>1154.2329999999999</v>
      </c>
      <c r="I73" s="36">
        <v>948.75300000000004</v>
      </c>
      <c r="J73" s="36">
        <v>-25.471</v>
      </c>
      <c r="K73" s="46">
        <v>8020.768</v>
      </c>
      <c r="L73" s="36">
        <v>1697.999</v>
      </c>
      <c r="M73" s="36">
        <v>1630.144</v>
      </c>
      <c r="N73" s="36">
        <v>1536.165</v>
      </c>
      <c r="O73" s="36">
        <v>1285.1379999999999</v>
      </c>
      <c r="P73" s="36">
        <v>1310.26</v>
      </c>
      <c r="Q73" s="36">
        <v>3017.761</v>
      </c>
      <c r="R73" s="36">
        <v>1991.2270000000001</v>
      </c>
      <c r="S73" s="36">
        <v>553.34199999999998</v>
      </c>
      <c r="T73" s="36">
        <v>2.4420000000000002</v>
      </c>
    </row>
    <row r="74" spans="1:20" x14ac:dyDescent="0.45">
      <c r="A74" s="32">
        <v>2020</v>
      </c>
      <c r="B74" s="30">
        <v>509269.71399999998</v>
      </c>
      <c r="C74" s="16">
        <v>45787.925999999999</v>
      </c>
      <c r="D74" s="16">
        <v>20503.969000000001</v>
      </c>
      <c r="E74" s="16">
        <v>14758.567999999999</v>
      </c>
      <c r="F74" s="16">
        <v>23638.582999999999</v>
      </c>
      <c r="G74" s="16">
        <v>8531.1080000000002</v>
      </c>
      <c r="H74" s="16">
        <v>9405.2209999999995</v>
      </c>
      <c r="I74" s="16">
        <v>33157.834000000003</v>
      </c>
      <c r="J74" s="16">
        <v>3393.223</v>
      </c>
      <c r="K74" s="44">
        <v>124688.96400000001</v>
      </c>
      <c r="L74" s="16">
        <v>16120.066999999999</v>
      </c>
      <c r="M74" s="16">
        <v>26901.894</v>
      </c>
      <c r="N74" s="16">
        <v>50422.732000000004</v>
      </c>
      <c r="O74" s="16">
        <v>20538.912</v>
      </c>
      <c r="P74" s="16">
        <v>30973.974999999999</v>
      </c>
      <c r="Q74" s="16">
        <v>41001.627</v>
      </c>
      <c r="R74" s="16">
        <v>34069.974000000002</v>
      </c>
      <c r="S74" s="16">
        <v>5373.2879999999996</v>
      </c>
      <c r="T74" s="16">
        <v>1.85</v>
      </c>
    </row>
    <row r="75" spans="1:20" x14ac:dyDescent="0.45">
      <c r="A75" s="29" t="s">
        <v>113</v>
      </c>
      <c r="B75" s="30">
        <v>267129.24099999998</v>
      </c>
      <c r="C75" s="16">
        <v>2079.0100000000002</v>
      </c>
      <c r="D75" s="16">
        <v>7193.6930000000002</v>
      </c>
      <c r="E75" s="16">
        <v>5240.6890000000003</v>
      </c>
      <c r="F75" s="16">
        <v>11266.166999999999</v>
      </c>
      <c r="G75" s="16">
        <v>2739.346</v>
      </c>
      <c r="H75" s="16">
        <v>2527.252</v>
      </c>
      <c r="I75" s="16">
        <v>27539.574000000001</v>
      </c>
      <c r="J75" s="16">
        <v>1756.356</v>
      </c>
      <c r="K75" s="44">
        <v>64464.758000000002</v>
      </c>
      <c r="L75" s="16">
        <v>6519.2690000000002</v>
      </c>
      <c r="M75" s="16">
        <v>18262.704000000002</v>
      </c>
      <c r="N75" s="16">
        <v>39010.898999999998</v>
      </c>
      <c r="O75" s="16">
        <v>11979.768</v>
      </c>
      <c r="P75" s="16">
        <v>21715.266</v>
      </c>
      <c r="Q75" s="16">
        <v>27449.377</v>
      </c>
      <c r="R75" s="16">
        <v>19277.576000000001</v>
      </c>
      <c r="S75" s="16">
        <v>1713.7919999999999</v>
      </c>
      <c r="T75" s="16">
        <v>0</v>
      </c>
    </row>
    <row r="76" spans="1:20" x14ac:dyDescent="0.45">
      <c r="A76" s="29" t="s">
        <v>112</v>
      </c>
      <c r="B76" s="30">
        <v>3315.009</v>
      </c>
      <c r="C76" s="16">
        <v>498.03</v>
      </c>
      <c r="D76" s="16">
        <v>337.94799999999998</v>
      </c>
      <c r="E76" s="16">
        <v>144.102</v>
      </c>
      <c r="F76" s="16">
        <v>62.247999999999998</v>
      </c>
      <c r="G76" s="16">
        <v>53.054000000000002</v>
      </c>
      <c r="H76" s="16">
        <v>27.678999999999998</v>
      </c>
      <c r="I76" s="16">
        <v>88.542000000000002</v>
      </c>
      <c r="J76" s="16">
        <v>65.965999999999994</v>
      </c>
      <c r="K76" s="44">
        <v>988.24599999999998</v>
      </c>
      <c r="L76" s="16">
        <v>80.078999999999994</v>
      </c>
      <c r="M76" s="16">
        <v>355.91199999999998</v>
      </c>
      <c r="N76" s="16">
        <v>81.215999999999994</v>
      </c>
      <c r="O76" s="16">
        <v>127.16800000000001</v>
      </c>
      <c r="P76" s="16">
        <v>82.721999999999994</v>
      </c>
      <c r="Q76" s="16">
        <v>189.846</v>
      </c>
      <c r="R76" s="16">
        <v>65.878</v>
      </c>
      <c r="S76" s="16">
        <v>66.372</v>
      </c>
      <c r="T76" s="16">
        <v>0</v>
      </c>
    </row>
    <row r="77" spans="1:20" x14ac:dyDescent="0.45">
      <c r="A77" s="29" t="s">
        <v>134</v>
      </c>
      <c r="B77" s="30">
        <v>74073.574999999997</v>
      </c>
      <c r="C77" s="16">
        <v>13982.706</v>
      </c>
      <c r="D77" s="16">
        <v>4837.4870000000001</v>
      </c>
      <c r="E77" s="16">
        <v>3411.777</v>
      </c>
      <c r="F77" s="16">
        <v>4294.88</v>
      </c>
      <c r="G77" s="16">
        <v>2154.0340000000001</v>
      </c>
      <c r="H77" s="16">
        <v>2019.6389999999999</v>
      </c>
      <c r="I77" s="16">
        <v>1611.703</v>
      </c>
      <c r="J77" s="16">
        <v>558.99</v>
      </c>
      <c r="K77" s="44">
        <v>19387.550999999999</v>
      </c>
      <c r="L77" s="16">
        <v>2197.1060000000002</v>
      </c>
      <c r="M77" s="16">
        <v>2291.89</v>
      </c>
      <c r="N77" s="16">
        <v>3038.547</v>
      </c>
      <c r="O77" s="16">
        <v>2519.0520000000001</v>
      </c>
      <c r="P77" s="16">
        <v>2500.6819999999998</v>
      </c>
      <c r="Q77" s="16">
        <v>3631.0349999999999</v>
      </c>
      <c r="R77" s="16">
        <v>4718.5360000000001</v>
      </c>
      <c r="S77" s="16">
        <v>917.91399999999999</v>
      </c>
      <c r="T77" s="16">
        <v>4.7E-2</v>
      </c>
    </row>
    <row r="78" spans="1:20" x14ac:dyDescent="0.45">
      <c r="A78" s="29" t="s">
        <v>135</v>
      </c>
      <c r="B78" s="30">
        <v>135731.03899999999</v>
      </c>
      <c r="C78" s="16">
        <v>23629.151000000002</v>
      </c>
      <c r="D78" s="16">
        <v>6271.0259999999998</v>
      </c>
      <c r="E78" s="16">
        <v>4611.2550000000001</v>
      </c>
      <c r="F78" s="16">
        <v>6692.5780000000004</v>
      </c>
      <c r="G78" s="16">
        <v>2757.2179999999998</v>
      </c>
      <c r="H78" s="16">
        <v>3355.8679999999999</v>
      </c>
      <c r="I78" s="16">
        <v>3122.87</v>
      </c>
      <c r="J78" s="16">
        <v>547.63800000000003</v>
      </c>
      <c r="K78" s="44">
        <v>30596.712</v>
      </c>
      <c r="L78" s="16">
        <v>5477.9840000000004</v>
      </c>
      <c r="M78" s="16">
        <v>4154.9759999999997</v>
      </c>
      <c r="N78" s="16">
        <v>6540.7749999999996</v>
      </c>
      <c r="O78" s="16">
        <v>4318.8549999999996</v>
      </c>
      <c r="P78" s="16">
        <v>4998.4780000000001</v>
      </c>
      <c r="Q78" s="16">
        <v>7203.7740000000003</v>
      </c>
      <c r="R78" s="16">
        <v>7716.7510000000002</v>
      </c>
      <c r="S78" s="16">
        <v>2082.712</v>
      </c>
      <c r="T78" s="16">
        <v>0.628</v>
      </c>
    </row>
    <row r="79" spans="1:20" x14ac:dyDescent="0.45">
      <c r="A79" s="31" t="s">
        <v>136</v>
      </c>
      <c r="B79" s="30">
        <v>29020.85</v>
      </c>
      <c r="C79" s="16">
        <v>5599.0290000000005</v>
      </c>
      <c r="D79" s="16">
        <v>1863.8150000000001</v>
      </c>
      <c r="E79" s="16">
        <v>1350.7460000000001</v>
      </c>
      <c r="F79" s="16">
        <v>1322.7090000000001</v>
      </c>
      <c r="G79" s="16">
        <v>827.45600000000002</v>
      </c>
      <c r="H79" s="16">
        <v>1474.7829999999999</v>
      </c>
      <c r="I79" s="16">
        <v>795.14499999999998</v>
      </c>
      <c r="J79" s="16">
        <v>464.274</v>
      </c>
      <c r="K79" s="44">
        <v>9251.6970000000001</v>
      </c>
      <c r="L79" s="16">
        <v>1845.6289999999999</v>
      </c>
      <c r="M79" s="16">
        <v>1836.413</v>
      </c>
      <c r="N79" s="16">
        <v>1751.296</v>
      </c>
      <c r="O79" s="16">
        <v>1594.07</v>
      </c>
      <c r="P79" s="16">
        <v>1676.827</v>
      </c>
      <c r="Q79" s="16">
        <v>2527.5949999999998</v>
      </c>
      <c r="R79" s="16">
        <v>2291.2330000000002</v>
      </c>
      <c r="S79" s="16">
        <v>592.49800000000005</v>
      </c>
      <c r="T79" s="16">
        <v>1.175</v>
      </c>
    </row>
    <row r="80" spans="1:20" x14ac:dyDescent="0.45">
      <c r="A80" s="32">
        <v>2021</v>
      </c>
      <c r="B80" s="33">
        <v>533430.81000000006</v>
      </c>
      <c r="C80" s="34">
        <v>47295.807000000001</v>
      </c>
      <c r="D80" s="34">
        <v>21067.832999999999</v>
      </c>
      <c r="E80" s="34">
        <v>15443.949000000001</v>
      </c>
      <c r="F80" s="34">
        <v>24901.194</v>
      </c>
      <c r="G80" s="34">
        <v>8973.4470000000001</v>
      </c>
      <c r="H80" s="34">
        <v>9748.6209999999992</v>
      </c>
      <c r="I80" s="34">
        <v>33593.123</v>
      </c>
      <c r="J80" s="34">
        <v>4295.3630000000003</v>
      </c>
      <c r="K80" s="45">
        <v>133445.948</v>
      </c>
      <c r="L80" s="34">
        <v>16808.006000000001</v>
      </c>
      <c r="M80" s="34">
        <v>28402.062999999998</v>
      </c>
      <c r="N80" s="34">
        <v>48801.625999999997</v>
      </c>
      <c r="O80" s="34">
        <v>21486.861000000001</v>
      </c>
      <c r="P80" s="34">
        <v>33486.885999999999</v>
      </c>
      <c r="Q80" s="34">
        <v>44258.296999999999</v>
      </c>
      <c r="R80" s="34">
        <v>35734.059000000001</v>
      </c>
      <c r="S80" s="34">
        <v>5687.73</v>
      </c>
      <c r="T80" s="34">
        <v>0</v>
      </c>
    </row>
    <row r="81" spans="1:20" x14ac:dyDescent="0.45">
      <c r="A81" s="29" t="s">
        <v>113</v>
      </c>
      <c r="B81" s="30">
        <v>288565.42</v>
      </c>
      <c r="C81" s="16">
        <v>2284.6570000000002</v>
      </c>
      <c r="D81" s="16">
        <v>7878.8339999999998</v>
      </c>
      <c r="E81" s="16">
        <v>5741.8059999999996</v>
      </c>
      <c r="F81" s="16">
        <v>12125.35</v>
      </c>
      <c r="G81" s="16">
        <v>2993.6619999999998</v>
      </c>
      <c r="H81" s="16">
        <v>2715.0949999999998</v>
      </c>
      <c r="I81" s="16">
        <v>28053.113000000001</v>
      </c>
      <c r="J81" s="16">
        <v>1886.7370000000001</v>
      </c>
      <c r="K81" s="44">
        <v>71388.792000000001</v>
      </c>
      <c r="L81" s="16">
        <v>6847.8940000000002</v>
      </c>
      <c r="M81" s="16">
        <v>19463.96</v>
      </c>
      <c r="N81" s="16">
        <v>37538.038</v>
      </c>
      <c r="O81" s="16">
        <v>12821.037</v>
      </c>
      <c r="P81" s="16">
        <v>24001.579000000002</v>
      </c>
      <c r="Q81" s="16">
        <v>30263.019</v>
      </c>
      <c r="R81" s="16">
        <v>20789.455999999998</v>
      </c>
      <c r="S81" s="16">
        <v>1772.3910000000001</v>
      </c>
      <c r="T81" s="16">
        <v>0</v>
      </c>
    </row>
    <row r="82" spans="1:20" x14ac:dyDescent="0.45">
      <c r="A82" s="29" t="s">
        <v>112</v>
      </c>
      <c r="B82" s="30">
        <v>3701.2370000000001</v>
      </c>
      <c r="C82" s="16">
        <v>553.08600000000001</v>
      </c>
      <c r="D82" s="16">
        <v>351.786</v>
      </c>
      <c r="E82" s="16">
        <v>158.52099999999999</v>
      </c>
      <c r="F82" s="16">
        <v>97.111999999999995</v>
      </c>
      <c r="G82" s="16">
        <v>60.171999999999997</v>
      </c>
      <c r="H82" s="16">
        <v>35.777999999999999</v>
      </c>
      <c r="I82" s="16">
        <v>101.752</v>
      </c>
      <c r="J82" s="16">
        <v>70.399000000000001</v>
      </c>
      <c r="K82" s="44">
        <v>1112.9390000000001</v>
      </c>
      <c r="L82" s="16">
        <v>100.873</v>
      </c>
      <c r="M82" s="16">
        <v>351.822</v>
      </c>
      <c r="N82" s="16">
        <v>94.143000000000001</v>
      </c>
      <c r="O82" s="16">
        <v>136.65199999999999</v>
      </c>
      <c r="P82" s="16">
        <v>90.673000000000002</v>
      </c>
      <c r="Q82" s="16">
        <v>215.137</v>
      </c>
      <c r="R82" s="16">
        <v>90.879000000000005</v>
      </c>
      <c r="S82" s="16">
        <v>79.516000000000005</v>
      </c>
      <c r="T82" s="16">
        <v>0</v>
      </c>
    </row>
    <row r="83" spans="1:20" x14ac:dyDescent="0.45">
      <c r="A83" s="29" t="s">
        <v>134</v>
      </c>
      <c r="B83" s="30">
        <v>77558.385999999999</v>
      </c>
      <c r="C83" s="16">
        <v>14656.127</v>
      </c>
      <c r="D83" s="16">
        <v>4974.8890000000001</v>
      </c>
      <c r="E83" s="16">
        <v>3461.3310000000001</v>
      </c>
      <c r="F83" s="16">
        <v>4586.7870000000003</v>
      </c>
      <c r="G83" s="16">
        <v>2215.9180000000001</v>
      </c>
      <c r="H83" s="16">
        <v>2102.6550000000002</v>
      </c>
      <c r="I83" s="16">
        <v>1638.73</v>
      </c>
      <c r="J83" s="16">
        <v>612.11099999999999</v>
      </c>
      <c r="K83" s="44">
        <v>20775.255000000001</v>
      </c>
      <c r="L83" s="16">
        <v>2289.7190000000001</v>
      </c>
      <c r="M83" s="16">
        <v>2385.627</v>
      </c>
      <c r="N83" s="16">
        <v>3184.7150000000001</v>
      </c>
      <c r="O83" s="16">
        <v>2588.9029999999998</v>
      </c>
      <c r="P83" s="16">
        <v>2578.8220000000001</v>
      </c>
      <c r="Q83" s="16">
        <v>3709.248</v>
      </c>
      <c r="R83" s="16">
        <v>4826.0569999999998</v>
      </c>
      <c r="S83" s="16">
        <v>971.49199999999996</v>
      </c>
      <c r="T83" s="16">
        <v>0</v>
      </c>
    </row>
    <row r="84" spans="1:20" x14ac:dyDescent="0.45">
      <c r="A84" s="29" t="s">
        <v>135</v>
      </c>
      <c r="B84" s="30">
        <v>124090.649</v>
      </c>
      <c r="C84" s="16">
        <v>23952.838</v>
      </c>
      <c r="D84" s="16">
        <v>5882.973</v>
      </c>
      <c r="E84" s="16">
        <v>4634.2269999999999</v>
      </c>
      <c r="F84" s="16">
        <v>6640.3850000000002</v>
      </c>
      <c r="G84" s="16">
        <v>2796.8719999999998</v>
      </c>
      <c r="H84" s="16">
        <v>3298.835</v>
      </c>
      <c r="I84" s="16">
        <v>2943.7359999999999</v>
      </c>
      <c r="J84" s="16">
        <v>1226.114</v>
      </c>
      <c r="K84" s="44">
        <v>30456.251</v>
      </c>
      <c r="L84" s="16">
        <v>5588.3689999999997</v>
      </c>
      <c r="M84" s="16">
        <v>4214.9170000000004</v>
      </c>
      <c r="N84" s="16">
        <v>6113.4759999999997</v>
      </c>
      <c r="O84" s="16">
        <v>4290.1180000000004</v>
      </c>
      <c r="P84" s="16">
        <v>4876.1030000000001</v>
      </c>
      <c r="Q84" s="16">
        <v>7339.3819999999996</v>
      </c>
      <c r="R84" s="16">
        <v>7594.3050000000003</v>
      </c>
      <c r="S84" s="16">
        <v>2241.7600000000002</v>
      </c>
      <c r="T84" s="16">
        <v>-0.01</v>
      </c>
    </row>
    <row r="85" spans="1:20" x14ac:dyDescent="0.45">
      <c r="A85" s="31" t="s">
        <v>136</v>
      </c>
      <c r="B85" s="35">
        <v>39515.116999999998</v>
      </c>
      <c r="C85" s="36">
        <v>5849.0990000000002</v>
      </c>
      <c r="D85" s="36">
        <v>1979.3520000000001</v>
      </c>
      <c r="E85" s="36">
        <v>1448.0640000000001</v>
      </c>
      <c r="F85" s="36">
        <v>1451.56</v>
      </c>
      <c r="G85" s="36">
        <v>906.82299999999998</v>
      </c>
      <c r="H85" s="36">
        <v>1596.258</v>
      </c>
      <c r="I85" s="36">
        <v>855.79200000000003</v>
      </c>
      <c r="J85" s="36">
        <v>500.00200000000001</v>
      </c>
      <c r="K85" s="46">
        <v>9712.7109999999993</v>
      </c>
      <c r="L85" s="36">
        <v>1981.1510000000001</v>
      </c>
      <c r="M85" s="36">
        <v>1985.7370000000001</v>
      </c>
      <c r="N85" s="36">
        <v>1871.2539999999999</v>
      </c>
      <c r="O85" s="36">
        <v>1650.1510000000001</v>
      </c>
      <c r="P85" s="36">
        <v>1939.7090000000001</v>
      </c>
      <c r="Q85" s="36">
        <v>2731.511</v>
      </c>
      <c r="R85" s="36">
        <v>2433.3620000000001</v>
      </c>
      <c r="S85" s="36">
        <v>622.57100000000003</v>
      </c>
      <c r="T85" s="36">
        <v>0.01</v>
      </c>
    </row>
    <row r="86" spans="1:20" s="41" customFormat="1" x14ac:dyDescent="0.45">
      <c r="A86" s="48">
        <v>2022</v>
      </c>
      <c r="B86" s="49">
        <v>547932.74199999997</v>
      </c>
      <c r="C86" s="44">
        <v>48788.677000000003</v>
      </c>
      <c r="D86" s="44">
        <v>21493.648000000001</v>
      </c>
      <c r="E86" s="44">
        <v>16039.26</v>
      </c>
      <c r="F86" s="44">
        <v>25506.864000000001</v>
      </c>
      <c r="G86" s="44">
        <v>9116.8709999999992</v>
      </c>
      <c r="H86" s="44">
        <v>10016.877</v>
      </c>
      <c r="I86" s="44">
        <v>32919.180999999997</v>
      </c>
      <c r="J86" s="44">
        <v>3182.0790000000002</v>
      </c>
      <c r="K86" s="44">
        <v>140531.01199999999</v>
      </c>
      <c r="L86" s="44">
        <v>17325.52</v>
      </c>
      <c r="M86" s="44">
        <v>29412.226999999999</v>
      </c>
      <c r="N86" s="44">
        <v>50259.637999999999</v>
      </c>
      <c r="O86" s="44">
        <v>21838.473999999998</v>
      </c>
      <c r="P86" s="44">
        <v>34665.105000000003</v>
      </c>
      <c r="Q86" s="44">
        <v>44601.033000000003</v>
      </c>
      <c r="R86" s="44">
        <v>36190.92</v>
      </c>
      <c r="S86" s="44">
        <v>6045.3559999999998</v>
      </c>
      <c r="T86" s="44">
        <v>0</v>
      </c>
    </row>
    <row r="87" spans="1:20" x14ac:dyDescent="0.45">
      <c r="A87" s="29" t="s">
        <v>113</v>
      </c>
      <c r="B87" s="30">
        <v>292206.85200000001</v>
      </c>
      <c r="C87" s="16">
        <v>2189.7719999999999</v>
      </c>
      <c r="D87" s="16">
        <v>7417.1419999999998</v>
      </c>
      <c r="E87" s="16">
        <v>5854.2370000000001</v>
      </c>
      <c r="F87" s="16">
        <v>11978.411</v>
      </c>
      <c r="G87" s="16">
        <v>2941.4720000000002</v>
      </c>
      <c r="H87" s="16">
        <v>2597.6489999999999</v>
      </c>
      <c r="I87" s="16">
        <v>27328.375</v>
      </c>
      <c r="J87" s="16">
        <v>1936.6759999999999</v>
      </c>
      <c r="K87" s="44">
        <v>74059.861999999994</v>
      </c>
      <c r="L87" s="16">
        <v>6971.1009999999997</v>
      </c>
      <c r="M87" s="16">
        <v>20087.169000000002</v>
      </c>
      <c r="N87" s="16">
        <v>38313.49</v>
      </c>
      <c r="O87" s="16">
        <v>12902.603999999999</v>
      </c>
      <c r="P87" s="16">
        <v>24887.749</v>
      </c>
      <c r="Q87" s="16">
        <v>30158.625</v>
      </c>
      <c r="R87" s="16">
        <v>20731.539000000001</v>
      </c>
      <c r="S87" s="16">
        <v>1850.981</v>
      </c>
      <c r="T87" s="16">
        <v>0</v>
      </c>
    </row>
    <row r="88" spans="1:20" x14ac:dyDescent="0.45">
      <c r="A88" s="29" t="s">
        <v>112</v>
      </c>
      <c r="B88" s="30">
        <v>4464.9409999999998</v>
      </c>
      <c r="C88" s="16">
        <v>652.65300000000002</v>
      </c>
      <c r="D88" s="16">
        <v>389.64499999999998</v>
      </c>
      <c r="E88" s="16">
        <v>189.33</v>
      </c>
      <c r="F88" s="16">
        <v>195.55799999999999</v>
      </c>
      <c r="G88" s="16">
        <v>74.671000000000006</v>
      </c>
      <c r="H88" s="16">
        <v>55.366</v>
      </c>
      <c r="I88" s="16">
        <v>110.334</v>
      </c>
      <c r="J88" s="16">
        <v>77.298000000000002</v>
      </c>
      <c r="K88" s="44">
        <v>1331.9269999999999</v>
      </c>
      <c r="L88" s="16">
        <v>121.277</v>
      </c>
      <c r="M88" s="16">
        <v>382.50900000000001</v>
      </c>
      <c r="N88" s="16">
        <v>120.654</v>
      </c>
      <c r="O88" s="16">
        <v>161.20099999999999</v>
      </c>
      <c r="P88" s="16">
        <v>108.956</v>
      </c>
      <c r="Q88" s="16">
        <v>257.82499999999999</v>
      </c>
      <c r="R88" s="16">
        <v>132.14699999999999</v>
      </c>
      <c r="S88" s="16">
        <v>103.59099999999999</v>
      </c>
      <c r="T88" s="16">
        <v>0</v>
      </c>
    </row>
    <row r="89" spans="1:20" x14ac:dyDescent="0.45">
      <c r="A89" s="29" t="s">
        <v>134</v>
      </c>
      <c r="B89" s="30">
        <v>78557.569000000003</v>
      </c>
      <c r="C89" s="16">
        <v>14550.102999999999</v>
      </c>
      <c r="D89" s="16">
        <v>5054.43</v>
      </c>
      <c r="E89" s="16">
        <v>3580.4769999999999</v>
      </c>
      <c r="F89" s="16">
        <v>4704.9639999999999</v>
      </c>
      <c r="G89" s="16">
        <v>2249.75</v>
      </c>
      <c r="H89" s="16">
        <v>2142.1239999999998</v>
      </c>
      <c r="I89" s="16">
        <v>1648.1610000000001</v>
      </c>
      <c r="J89" s="16">
        <v>645.44500000000005</v>
      </c>
      <c r="K89" s="44">
        <v>21128.15</v>
      </c>
      <c r="L89" s="16">
        <v>2332.2449999999999</v>
      </c>
      <c r="M89" s="16">
        <v>2434.7130000000002</v>
      </c>
      <c r="N89" s="16">
        <v>3250.5419999999999</v>
      </c>
      <c r="O89" s="16">
        <v>2597.5810000000001</v>
      </c>
      <c r="P89" s="16">
        <v>2606.9630000000002</v>
      </c>
      <c r="Q89" s="16">
        <v>3763.3440000000001</v>
      </c>
      <c r="R89" s="16">
        <v>4863.308</v>
      </c>
      <c r="S89" s="16">
        <v>1005.271</v>
      </c>
      <c r="T89" s="16">
        <v>0</v>
      </c>
    </row>
    <row r="90" spans="1:20" x14ac:dyDescent="0.45">
      <c r="A90" s="29" t="s">
        <v>135</v>
      </c>
      <c r="B90" s="30">
        <v>131416.71</v>
      </c>
      <c r="C90" s="16">
        <v>25270.904999999999</v>
      </c>
      <c r="D90" s="16">
        <v>6588.527</v>
      </c>
      <c r="E90" s="16">
        <v>4916.7539999999999</v>
      </c>
      <c r="F90" s="16">
        <v>7027.0680000000002</v>
      </c>
      <c r="G90" s="16">
        <v>2900.308</v>
      </c>
      <c r="H90" s="16">
        <v>3507.8029999999999</v>
      </c>
      <c r="I90" s="16">
        <v>2931.0450000000001</v>
      </c>
      <c r="J90" s="16">
        <v>-12.007</v>
      </c>
      <c r="K90" s="44">
        <v>34003.648999999998</v>
      </c>
      <c r="L90" s="16">
        <v>5812.8729999999996</v>
      </c>
      <c r="M90" s="16">
        <v>4438.2089999999998</v>
      </c>
      <c r="N90" s="16">
        <v>6581.2780000000002</v>
      </c>
      <c r="O90" s="16">
        <v>4475.6750000000002</v>
      </c>
      <c r="P90" s="16">
        <v>5100.9920000000002</v>
      </c>
      <c r="Q90" s="16">
        <v>7559.2879999999996</v>
      </c>
      <c r="R90" s="16">
        <v>7891.8209999999999</v>
      </c>
      <c r="S90" s="16">
        <v>2422.5230000000001</v>
      </c>
      <c r="T90" s="16">
        <v>0</v>
      </c>
    </row>
    <row r="91" spans="1:20" ht="16.5" thickBot="1" x14ac:dyDescent="0.5">
      <c r="A91" s="38" t="s">
        <v>136</v>
      </c>
      <c r="B91" s="39">
        <v>41286.67</v>
      </c>
      <c r="C91" s="17">
        <v>6125.2439999999997</v>
      </c>
      <c r="D91" s="17">
        <v>2043.905</v>
      </c>
      <c r="E91" s="17">
        <v>1498.462</v>
      </c>
      <c r="F91" s="17">
        <v>1600.8620000000001</v>
      </c>
      <c r="G91" s="17">
        <v>950.67</v>
      </c>
      <c r="H91" s="17">
        <v>1713.9349999999999</v>
      </c>
      <c r="I91" s="17">
        <v>901.26700000000005</v>
      </c>
      <c r="J91" s="17">
        <v>534.66800000000001</v>
      </c>
      <c r="K91" s="47">
        <v>10007.424000000001</v>
      </c>
      <c r="L91" s="17">
        <v>2088.0250000000001</v>
      </c>
      <c r="M91" s="17">
        <v>2069.627</v>
      </c>
      <c r="N91" s="17">
        <v>1993.675</v>
      </c>
      <c r="O91" s="17">
        <v>1701.413</v>
      </c>
      <c r="P91" s="17">
        <v>1960.4449999999999</v>
      </c>
      <c r="Q91" s="17">
        <v>2861.951</v>
      </c>
      <c r="R91" s="17">
        <v>2572.1060000000002</v>
      </c>
      <c r="S91" s="17">
        <v>662.99</v>
      </c>
      <c r="T91" s="17">
        <v>0</v>
      </c>
    </row>
    <row r="92" spans="1:20" x14ac:dyDescent="0.45">
      <c r="A92" s="20" t="s">
        <v>137</v>
      </c>
      <c r="K92" s="41" t="s">
        <v>138</v>
      </c>
    </row>
    <row r="93" spans="1:20" x14ac:dyDescent="0.45">
      <c r="A93" s="20" t="s">
        <v>139</v>
      </c>
      <c r="K93" s="41" t="s">
        <v>140</v>
      </c>
    </row>
    <row r="96" spans="1:20" x14ac:dyDescent="0.45">
      <c r="A96" s="20" t="s">
        <v>141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B5CF-7F1A-4F2A-A6AC-87D1FEC7F8C2}">
  <dimension ref="A1:D19"/>
  <sheetViews>
    <sheetView zoomScale="115" zoomScaleNormal="115" workbookViewId="0">
      <selection activeCell="H37" sqref="H37"/>
    </sheetView>
  </sheetViews>
  <sheetFormatPr defaultRowHeight="17" x14ac:dyDescent="0.45"/>
  <cols>
    <col min="1" max="1" width="9.58203125" bestFit="1" customWidth="1"/>
    <col min="2" max="2" width="16" bestFit="1" customWidth="1"/>
    <col min="3" max="3" width="18" bestFit="1" customWidth="1"/>
    <col min="4" max="4" width="10.5" bestFit="1" customWidth="1"/>
  </cols>
  <sheetData>
    <row r="1" spans="1:4" x14ac:dyDescent="0.45">
      <c r="A1" s="8"/>
      <c r="B1" s="8"/>
    </row>
    <row r="2" spans="1:4" x14ac:dyDescent="0.45">
      <c r="A2" s="8"/>
      <c r="B2" s="8"/>
    </row>
    <row r="3" spans="1:4" x14ac:dyDescent="0.45">
      <c r="A3" s="8"/>
      <c r="B3" s="8"/>
    </row>
    <row r="4" spans="1:4" x14ac:dyDescent="0.45">
      <c r="A4" s="8" t="s">
        <v>110</v>
      </c>
      <c r="B4" s="8" t="s">
        <v>86</v>
      </c>
      <c r="C4" t="s">
        <v>85</v>
      </c>
    </row>
    <row r="5" spans="1:4" x14ac:dyDescent="0.45">
      <c r="A5" s="8" t="s">
        <v>82</v>
      </c>
      <c r="B5" s="10">
        <f>'(data)전력소비량'!B3-'(data)전력소비량'!K3</f>
        <v>407401730</v>
      </c>
      <c r="C5" s="9">
        <f>'재생에너지발전량(data)'!E6-'재생에너지발전량(data)'!N6</f>
        <v>46681599</v>
      </c>
      <c r="D5" s="12">
        <f>C5/B5</f>
        <v>0.11458370341235419</v>
      </c>
    </row>
    <row r="6" spans="1:4" x14ac:dyDescent="0.45">
      <c r="A6" s="8" t="s">
        <v>83</v>
      </c>
      <c r="B6" s="10">
        <f>'(data)전력소비량'!K3</f>
        <v>140531012</v>
      </c>
      <c r="C6" s="9">
        <f>'재생에너지발전량(data)'!N6</f>
        <v>3723948</v>
      </c>
      <c r="D6" s="12">
        <f t="shared" ref="D6:D7" si="0">C6/B6</f>
        <v>2.649911892757166E-2</v>
      </c>
    </row>
    <row r="7" spans="1:4" x14ac:dyDescent="0.45">
      <c r="A7" s="8" t="s">
        <v>84</v>
      </c>
      <c r="B7" s="10">
        <f>SUM(B5:B6)</f>
        <v>547932742</v>
      </c>
      <c r="C7" s="9">
        <f>SUM(C5:C6)</f>
        <v>50405547</v>
      </c>
      <c r="D7" s="12">
        <f t="shared" si="0"/>
        <v>9.1992215716139844E-2</v>
      </c>
    </row>
    <row r="8" spans="1:4" x14ac:dyDescent="0.45">
      <c r="A8" s="8"/>
      <c r="B8" s="8"/>
    </row>
    <row r="9" spans="1:4" x14ac:dyDescent="0.45">
      <c r="A9" s="8"/>
      <c r="B9" s="8"/>
    </row>
    <row r="10" spans="1:4" x14ac:dyDescent="0.45">
      <c r="A10" s="8" t="s">
        <v>111</v>
      </c>
    </row>
    <row r="11" spans="1:4" x14ac:dyDescent="0.45">
      <c r="A11" s="8" t="s">
        <v>86</v>
      </c>
      <c r="B11" s="13">
        <f>B5/10^(6)</f>
        <v>407.40172999999999</v>
      </c>
      <c r="C11" s="13">
        <f>B6/10^(6)</f>
        <v>140.531012</v>
      </c>
      <c r="D11" s="13">
        <f>B7/10^(6)</f>
        <v>547.93274199999996</v>
      </c>
    </row>
    <row r="12" spans="1:4" x14ac:dyDescent="0.45">
      <c r="A12" t="s">
        <v>85</v>
      </c>
      <c r="B12" s="13">
        <f>C5/10^(6)</f>
        <v>46.681598999999999</v>
      </c>
      <c r="C12" s="13">
        <f>C6/10^(6)</f>
        <v>3.723948</v>
      </c>
      <c r="D12" s="13">
        <f>C7/10^(6)</f>
        <v>50.405546999999999</v>
      </c>
    </row>
    <row r="13" spans="1:4" x14ac:dyDescent="0.45">
      <c r="A13" s="8"/>
      <c r="B13" s="12">
        <f>B12/B11</f>
        <v>0.11458370341235419</v>
      </c>
      <c r="C13" s="12">
        <f>C12/C11</f>
        <v>2.649911892757166E-2</v>
      </c>
      <c r="D13" s="12">
        <f>D12/D11</f>
        <v>9.1992215716139844E-2</v>
      </c>
    </row>
    <row r="14" spans="1:4" x14ac:dyDescent="0.45">
      <c r="A14" s="8"/>
      <c r="B14" s="8"/>
    </row>
    <row r="15" spans="1:4" x14ac:dyDescent="0.45">
      <c r="A15" s="8"/>
    </row>
    <row r="16" spans="1:4" x14ac:dyDescent="0.45">
      <c r="A16" s="8" t="s">
        <v>111</v>
      </c>
      <c r="B16" s="8" t="s">
        <v>83</v>
      </c>
      <c r="C16" s="8" t="s">
        <v>82</v>
      </c>
      <c r="D16" s="8" t="s">
        <v>84</v>
      </c>
    </row>
    <row r="17" spans="1:4" x14ac:dyDescent="0.45">
      <c r="A17" s="8" t="s">
        <v>86</v>
      </c>
      <c r="B17" s="14">
        <f>C11-C12</f>
        <v>136.807064</v>
      </c>
      <c r="C17" s="14">
        <f>B11-B12</f>
        <v>360.72013099999998</v>
      </c>
      <c r="D17" s="14">
        <f>D11-D12</f>
        <v>497.52719499999995</v>
      </c>
    </row>
    <row r="18" spans="1:4" x14ac:dyDescent="0.45">
      <c r="A18" t="s">
        <v>85</v>
      </c>
      <c r="B18" s="15">
        <f>C12</f>
        <v>3.723948</v>
      </c>
      <c r="C18" s="15">
        <f>B12</f>
        <v>46.681598999999999</v>
      </c>
      <c r="D18" s="15">
        <f>D12</f>
        <v>50.405546999999999</v>
      </c>
    </row>
    <row r="19" spans="1:4" x14ac:dyDescent="0.45">
      <c r="B19" s="12"/>
      <c r="C19" s="12"/>
      <c r="D19" s="1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산업부문 에너지소비</vt:lpstr>
      <vt:lpstr>에너지원별소비</vt:lpstr>
      <vt:lpstr>&gt;&gt; XX</vt:lpstr>
      <vt:lpstr>재생에너지발전량(data)</vt:lpstr>
      <vt:lpstr>(data)전력소비량</vt:lpstr>
      <vt:lpstr>(data)지역별 미래 전력수요</vt:lpstr>
      <vt:lpstr>(data)용도별전력소비량</vt:lpstr>
      <vt:lpstr>(data)지역별 전력소비</vt:lpstr>
      <vt:lpstr>(graph)재생에너지비중</vt:lpstr>
      <vt:lpstr>(graph)RE100전력수요</vt:lpstr>
      <vt:lpstr>(graph) 경기도 미래 전력수요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2024-05-16T08:37:16Z</dcterms:created>
  <dcterms:modified xsi:type="dcterms:W3CDTF">2025-05-20T09:40:20Z</dcterms:modified>
</cp:coreProperties>
</file>