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P5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<sst xmlns="http://schemas.openxmlformats.org/spreadsheetml/2006/main" count="32" uniqueCount="27">
  <si>
    <t xml:space="preserve">Frequência (Hz)</t>
  </si>
  <si>
    <t xml:space="preserve">w (rad/s)</t>
  </si>
  <si>
    <t xml:space="preserve">Tensão Entrada</t>
  </si>
  <si>
    <t xml:space="preserve">Tensão Saída</t>
  </si>
  <si>
    <t xml:space="preserve">Ganho</t>
  </si>
  <si>
    <t xml:space="preserve">Magnitude (dB)</t>
  </si>
  <si>
    <t xml:space="preserve">Diferença entre fases (°)</t>
  </si>
  <si>
    <t xml:space="preserve">T.Inicio</t>
  </si>
  <si>
    <t xml:space="preserve">s</t>
  </si>
  <si>
    <t xml:space="preserve">T.Pico</t>
  </si>
  <si>
    <t xml:space="preserve">T.Estabilizacao</t>
  </si>
  <si>
    <t xml:space="preserve">Estabilizacao</t>
  </si>
  <si>
    <t xml:space="preserve">V</t>
  </si>
  <si>
    <t xml:space="preserve">T.0,92</t>
  </si>
  <si>
    <t xml:space="preserve">T.1,84</t>
  </si>
  <si>
    <t xml:space="preserve">k</t>
  </si>
  <si>
    <t xml:space="preserve">td</t>
  </si>
  <si>
    <t xml:space="preserve">tr</t>
  </si>
  <si>
    <t xml:space="preserve">tp</t>
  </si>
  <si>
    <t xml:space="preserve">ts</t>
  </si>
  <si>
    <t xml:space="preserve">Mp</t>
  </si>
  <si>
    <t xml:space="preserve">Pico maximo</t>
  </si>
  <si>
    <t xml:space="preserve">e</t>
  </si>
  <si>
    <t xml:space="preserve">wn</t>
  </si>
  <si>
    <t xml:space="preserve">Vpp entrada</t>
  </si>
  <si>
    <t xml:space="preserve">Vpp saida</t>
  </si>
  <si>
    <t xml:space="preserve">e*wn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</si>
</sst>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Magnitude (dB)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P56!$F$1:$F$1</c:f>
              <c:strCache>
                <c:ptCount val="1"/>
                <c:pt idx="0">
                  <c:v>Magnitude (dB)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P56!$B$2:$B$25</c:f>
              <c:numCache>
                <c:formatCode>General</c:formatCode>
                <c:ptCount val="24"/>
                <c:pt idx="0">
                  <c:v>0.628318530717959</c:v>
                </c:pt>
                <c:pt idx="1">
                  <c:v>1.25663706143592</c:v>
                </c:pt>
                <c:pt idx="2">
                  <c:v>1.88495559215388</c:v>
                </c:pt>
                <c:pt idx="3">
                  <c:v>2.51327412287183</c:v>
                </c:pt>
                <c:pt idx="4">
                  <c:v>3.14159265358979</c:v>
                </c:pt>
                <c:pt idx="5">
                  <c:v>3.76991118430775</c:v>
                </c:pt>
                <c:pt idx="6">
                  <c:v>4.39822971502571</c:v>
                </c:pt>
                <c:pt idx="7">
                  <c:v>5.02654824574367</c:v>
                </c:pt>
                <c:pt idx="8">
                  <c:v>5.65486677646163</c:v>
                </c:pt>
                <c:pt idx="9">
                  <c:v>6.28318530717959</c:v>
                </c:pt>
                <c:pt idx="10">
                  <c:v>6.91150383789755</c:v>
                </c:pt>
                <c:pt idx="11">
                  <c:v>7.5398223686155</c:v>
                </c:pt>
                <c:pt idx="12">
                  <c:v>8.16814089933346</c:v>
                </c:pt>
                <c:pt idx="13">
                  <c:v>8.79645943005142</c:v>
                </c:pt>
                <c:pt idx="14">
                  <c:v>9.42477796076938</c:v>
                </c:pt>
                <c:pt idx="15">
                  <c:v>10.0530964914873</c:v>
                </c:pt>
                <c:pt idx="16">
                  <c:v>10.6814150222053</c:v>
                </c:pt>
                <c:pt idx="17">
                  <c:v>11.3097335529233</c:v>
                </c:pt>
                <c:pt idx="18">
                  <c:v>11.9380520836412</c:v>
                </c:pt>
                <c:pt idx="19">
                  <c:v>12.5663706143592</c:v>
                </c:pt>
                <c:pt idx="20">
                  <c:v>13.1946891450771</c:v>
                </c:pt>
                <c:pt idx="21">
                  <c:v>13.8230076757951</c:v>
                </c:pt>
                <c:pt idx="22">
                  <c:v>14.451326206513</c:v>
                </c:pt>
                <c:pt idx="23">
                  <c:v>15.079644737231</c:v>
                </c:pt>
              </c:numCache>
            </c:numRef>
          </c:xVal>
          <c:yVal>
            <c:numRef>
              <c:f>P56!$F$2:$F$25</c:f>
              <c:numCache>
                <c:formatCode>General</c:formatCode>
                <c:ptCount val="24"/>
                <c:pt idx="0">
                  <c:v>-8.1308036086791</c:v>
                </c:pt>
                <c:pt idx="1">
                  <c:v>-8.1308036086791</c:v>
                </c:pt>
                <c:pt idx="2">
                  <c:v>-7.95880017344075</c:v>
                </c:pt>
                <c:pt idx="3">
                  <c:v>-7.6246863033837</c:v>
                </c:pt>
                <c:pt idx="4">
                  <c:v>-7.3029499055146</c:v>
                </c:pt>
                <c:pt idx="5">
                  <c:v>-6.99270658194965</c:v>
                </c:pt>
                <c:pt idx="6">
                  <c:v>-6.99270658194965</c:v>
                </c:pt>
                <c:pt idx="7">
                  <c:v>-7.3029499055146</c:v>
                </c:pt>
                <c:pt idx="8">
                  <c:v>-7.95880017344075</c:v>
                </c:pt>
                <c:pt idx="9">
                  <c:v>-8.66824653668513</c:v>
                </c:pt>
                <c:pt idx="10">
                  <c:v>-10.0690038688402</c:v>
                </c:pt>
                <c:pt idx="11">
                  <c:v>-11.228842808394</c:v>
                </c:pt>
                <c:pt idx="12">
                  <c:v>-12.5677786010062</c:v>
                </c:pt>
                <c:pt idx="13">
                  <c:v>-13.4829284122197</c:v>
                </c:pt>
                <c:pt idx="14">
                  <c:v>-14.8756469750476</c:v>
                </c:pt>
                <c:pt idx="15">
                  <c:v>-16.0896037821199</c:v>
                </c:pt>
                <c:pt idx="16">
                  <c:v>-17.501225267834</c:v>
                </c:pt>
                <c:pt idx="17">
                  <c:v>-18.027804042281</c:v>
                </c:pt>
                <c:pt idx="18">
                  <c:v>-19.1876429818347</c:v>
                </c:pt>
                <c:pt idx="19">
                  <c:v>-19.8313366492627</c:v>
                </c:pt>
                <c:pt idx="20">
                  <c:v>-21.282349992235</c:v>
                </c:pt>
                <c:pt idx="21">
                  <c:v>-22.1102036953995</c:v>
                </c:pt>
                <c:pt idx="22">
                  <c:v>-23.025353506613</c:v>
                </c:pt>
                <c:pt idx="23">
                  <c:v>-24.0484039555606</c:v>
                </c:pt>
              </c:numCache>
            </c:numRef>
          </c:yVal>
          <c:smooth val="0"/>
        </c:ser>
        <c:axId val="7531956"/>
        <c:axId val="21668449"/>
      </c:scatterChart>
      <c:valAx>
        <c:axId val="75319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68449"/>
        <c:crosses val="autoZero"/>
        <c:crossBetween val="midCat"/>
      </c:valAx>
      <c:valAx>
        <c:axId val="216684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19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Diferença entre fases (°)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P56!$G$1:$G$1</c:f>
              <c:strCache>
                <c:ptCount val="1"/>
                <c:pt idx="0">
                  <c:v>Diferença entre fases (°)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P56!$B$2:$B$25</c:f>
              <c:numCache>
                <c:formatCode>General</c:formatCode>
                <c:ptCount val="24"/>
                <c:pt idx="0">
                  <c:v>0.628318530717959</c:v>
                </c:pt>
                <c:pt idx="1">
                  <c:v>1.25663706143592</c:v>
                </c:pt>
                <c:pt idx="2">
                  <c:v>1.88495559215388</c:v>
                </c:pt>
                <c:pt idx="3">
                  <c:v>2.51327412287183</c:v>
                </c:pt>
                <c:pt idx="4">
                  <c:v>3.14159265358979</c:v>
                </c:pt>
                <c:pt idx="5">
                  <c:v>3.76991118430775</c:v>
                </c:pt>
                <c:pt idx="6">
                  <c:v>4.39822971502571</c:v>
                </c:pt>
                <c:pt idx="7">
                  <c:v>5.02654824574367</c:v>
                </c:pt>
                <c:pt idx="8">
                  <c:v>5.65486677646163</c:v>
                </c:pt>
                <c:pt idx="9">
                  <c:v>6.28318530717959</c:v>
                </c:pt>
                <c:pt idx="10">
                  <c:v>6.91150383789755</c:v>
                </c:pt>
                <c:pt idx="11">
                  <c:v>7.5398223686155</c:v>
                </c:pt>
                <c:pt idx="12">
                  <c:v>8.16814089933346</c:v>
                </c:pt>
                <c:pt idx="13">
                  <c:v>8.79645943005142</c:v>
                </c:pt>
                <c:pt idx="14">
                  <c:v>9.42477796076938</c:v>
                </c:pt>
                <c:pt idx="15">
                  <c:v>10.0530964914873</c:v>
                </c:pt>
                <c:pt idx="16">
                  <c:v>10.6814150222053</c:v>
                </c:pt>
                <c:pt idx="17">
                  <c:v>11.3097335529233</c:v>
                </c:pt>
                <c:pt idx="18">
                  <c:v>11.9380520836412</c:v>
                </c:pt>
                <c:pt idx="19">
                  <c:v>12.5663706143592</c:v>
                </c:pt>
                <c:pt idx="20">
                  <c:v>13.1946891450771</c:v>
                </c:pt>
                <c:pt idx="21">
                  <c:v>13.8230076757951</c:v>
                </c:pt>
                <c:pt idx="22">
                  <c:v>14.451326206513</c:v>
                </c:pt>
                <c:pt idx="23">
                  <c:v>15.079644737231</c:v>
                </c:pt>
              </c:numCache>
            </c:numRef>
          </c:xVal>
          <c:yVal>
            <c:numRef>
              <c:f>P56!$G$2:$G$25</c:f>
              <c:numCache>
                <c:formatCode>General</c:formatCode>
                <c:ptCount val="24"/>
                <c:pt idx="0">
                  <c:v>-7</c:v>
                </c:pt>
                <c:pt idx="1">
                  <c:v>-14</c:v>
                </c:pt>
                <c:pt idx="2">
                  <c:v>-24</c:v>
                </c:pt>
                <c:pt idx="3">
                  <c:v>-30</c:v>
                </c:pt>
                <c:pt idx="4">
                  <c:v>-40</c:v>
                </c:pt>
                <c:pt idx="5">
                  <c:v>-52</c:v>
                </c:pt>
                <c:pt idx="6">
                  <c:v>-70</c:v>
                </c:pt>
                <c:pt idx="7">
                  <c:v>-83</c:v>
                </c:pt>
                <c:pt idx="8">
                  <c:v>-97</c:v>
                </c:pt>
                <c:pt idx="9">
                  <c:v>-113</c:v>
                </c:pt>
                <c:pt idx="10">
                  <c:v>-120</c:v>
                </c:pt>
                <c:pt idx="11">
                  <c:v>-127</c:v>
                </c:pt>
                <c:pt idx="12">
                  <c:v>-135</c:v>
                </c:pt>
                <c:pt idx="13">
                  <c:v>-137</c:v>
                </c:pt>
                <c:pt idx="14">
                  <c:v>-137</c:v>
                </c:pt>
                <c:pt idx="15">
                  <c:v>-140</c:v>
                </c:pt>
                <c:pt idx="16">
                  <c:v>-145</c:v>
                </c:pt>
                <c:pt idx="17">
                  <c:v>-155</c:v>
                </c:pt>
                <c:pt idx="18">
                  <c:v>-157</c:v>
                </c:pt>
                <c:pt idx="19">
                  <c:v>-153</c:v>
                </c:pt>
                <c:pt idx="20">
                  <c:v>-155</c:v>
                </c:pt>
                <c:pt idx="21">
                  <c:v>-155</c:v>
                </c:pt>
                <c:pt idx="22">
                  <c:v>-157</c:v>
                </c:pt>
                <c:pt idx="23">
                  <c:v>-160</c:v>
                </c:pt>
              </c:numCache>
            </c:numRef>
          </c:yVal>
          <c:smooth val="0"/>
        </c:ser>
        <c:axId val="22974979"/>
        <c:axId val="13962339"/>
      </c:scatterChart>
      <c:valAx>
        <c:axId val="229749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962339"/>
        <c:crosses val="autoZero"/>
        <c:crossBetween val="midCat"/>
      </c:valAx>
      <c:valAx>
        <c:axId val="13962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749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150120</xdr:colOff>
      <xdr:row>26</xdr:row>
      <xdr:rowOff>124200</xdr:rowOff>
    </xdr:from>
    <xdr:to>
      <xdr:col>6</xdr:col>
      <xdr:colOff>603720</xdr:colOff>
      <xdr:row>45</xdr:row>
      <xdr:rowOff>120600</xdr:rowOff>
    </xdr:to>
    <xdr:graphicFrame>
      <xdr:nvGraphicFramePr>
        <xdr:cNvPr id="0" name="Chart 3"/>
        <xdr:cNvGraphicFramePr/>
      </xdr:nvGraphicFramePr>
      <xdr:xfrm>
        <a:off x="150120" y="5077080"/>
        <a:ext cx="7397280" cy="36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754920</xdr:colOff>
      <xdr:row>26</xdr:row>
      <xdr:rowOff>66600</xdr:rowOff>
    </xdr:from>
    <xdr:to>
      <xdr:col>13</xdr:col>
      <xdr:colOff>186120</xdr:colOff>
      <xdr:row>45</xdr:row>
      <xdr:rowOff>56880</xdr:rowOff>
    </xdr:to>
    <xdr:graphicFrame>
      <xdr:nvGraphicFramePr>
        <xdr:cNvPr id="1" name="Chart 4"/>
        <xdr:cNvGraphicFramePr/>
      </xdr:nvGraphicFramePr>
      <xdr:xfrm>
        <a:off x="7698600" y="5019480"/>
        <a:ext cx="715572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5" activeCellId="0" sqref="J15"/>
    </sheetView>
  </sheetViews>
  <sheetFormatPr defaultRowHeight="15"/>
  <cols>
    <col collapsed="false" hidden="false" max="1" min="1" style="0" width="15.1052631578947"/>
    <col collapsed="false" hidden="false" max="2" min="2" style="0" width="13.9271255060729"/>
    <col collapsed="false" hidden="false" max="3" min="3" style="0" width="14.6761133603239"/>
    <col collapsed="false" hidden="false" max="4" min="4" style="0" width="12.4251012145749"/>
    <col collapsed="false" hidden="false" max="5" min="5" style="0" width="6.96356275303644"/>
    <col collapsed="false" hidden="false" max="6" min="6" style="0" width="14.9959514170041"/>
    <col collapsed="false" hidden="false" max="7" min="7" style="0" width="23.0323886639676"/>
    <col collapsed="false" hidden="false" max="9" min="8" style="0" width="8.57085020242915"/>
    <col collapsed="false" hidden="false" max="10" min="10" style="0" width="12.1052631578947"/>
    <col collapsed="false" hidden="false" max="11" min="11" style="0" width="14.9959514170041"/>
    <col collapsed="false" hidden="false" max="12" min="12" style="0" width="11.0323886639676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0" t="s">
        <v>7</v>
      </c>
      <c r="J1" s="3" t="n">
        <v>-7.82</v>
      </c>
      <c r="K1" s="3" t="s">
        <v>8</v>
      </c>
    </row>
    <row r="2" customFormat="false" ht="15" hidden="false" customHeight="false" outlineLevel="0" collapsed="false">
      <c r="A2" s="4" t="n">
        <v>0.1</v>
      </c>
      <c r="B2" s="5" t="n">
        <f aca="false">2*PI()*A2</f>
        <v>0.628318530717959</v>
      </c>
      <c r="C2" s="4" t="n">
        <v>10.2</v>
      </c>
      <c r="D2" s="4" t="n">
        <v>4</v>
      </c>
      <c r="E2" s="4" t="n">
        <f aca="false">D2/C2</f>
        <v>0.392156862745098</v>
      </c>
      <c r="F2" s="6" t="n">
        <f aca="false">20*LOG10(E2)</f>
        <v>-8.1308036086791</v>
      </c>
      <c r="G2" s="4" t="n">
        <v>-7</v>
      </c>
      <c r="I2" s="0" t="s">
        <v>9</v>
      </c>
      <c r="J2" s="3" t="n">
        <v>-7.22</v>
      </c>
      <c r="K2" s="3" t="s">
        <v>8</v>
      </c>
    </row>
    <row r="3" customFormat="false" ht="15" hidden="false" customHeight="false" outlineLevel="0" collapsed="false">
      <c r="A3" s="7" t="n">
        <v>0.2</v>
      </c>
      <c r="B3" s="8" t="n">
        <f aca="false">2*PI()*A3</f>
        <v>1.25663706143592</v>
      </c>
      <c r="C3" s="7" t="n">
        <v>10.2</v>
      </c>
      <c r="D3" s="7" t="n">
        <v>4</v>
      </c>
      <c r="E3" s="7" t="n">
        <f aca="false">D3/C3</f>
        <v>0.392156862745098</v>
      </c>
      <c r="F3" s="9" t="n">
        <f aca="false">20*LOG10(E3)</f>
        <v>-8.1308036086791</v>
      </c>
      <c r="G3" s="7" t="n">
        <v>-14</v>
      </c>
      <c r="I3" s="0" t="s">
        <v>10</v>
      </c>
      <c r="J3" s="3" t="n">
        <v>-6.58</v>
      </c>
      <c r="K3" s="3" t="s">
        <v>8</v>
      </c>
    </row>
    <row r="4" customFormat="false" ht="15" hidden="false" customHeight="false" outlineLevel="0" collapsed="false">
      <c r="A4" s="4" t="n">
        <v>0.3</v>
      </c>
      <c r="B4" s="5" t="n">
        <f aca="false">2*PI()*A4</f>
        <v>1.88495559215388</v>
      </c>
      <c r="C4" s="4" t="n">
        <v>10.2</v>
      </c>
      <c r="D4" s="4" t="n">
        <v>4.08</v>
      </c>
      <c r="E4" s="4" t="n">
        <f aca="false">D4/C4</f>
        <v>0.4</v>
      </c>
      <c r="F4" s="6" t="n">
        <f aca="false">20*LOG10(E4)</f>
        <v>-7.95880017344075</v>
      </c>
      <c r="G4" s="4" t="n">
        <v>-24</v>
      </c>
      <c r="I4" s="0" t="s">
        <v>11</v>
      </c>
      <c r="J4" s="3" t="n">
        <v>1.84</v>
      </c>
      <c r="K4" s="3" t="s">
        <v>12</v>
      </c>
    </row>
    <row r="5" customFormat="false" ht="15" hidden="false" customHeight="false" outlineLevel="0" collapsed="false">
      <c r="A5" s="7" t="n">
        <v>0.4</v>
      </c>
      <c r="B5" s="8" t="n">
        <f aca="false">2*PI()*A5</f>
        <v>2.51327412287183</v>
      </c>
      <c r="C5" s="7" t="n">
        <v>10.2</v>
      </c>
      <c r="D5" s="7" t="n">
        <v>4.24</v>
      </c>
      <c r="E5" s="7" t="n">
        <f aca="false">D5/C5</f>
        <v>0.415686274509804</v>
      </c>
      <c r="F5" s="9" t="n">
        <f aca="false">20*LOG10(E5)</f>
        <v>-7.6246863033837</v>
      </c>
      <c r="G5" s="7" t="n">
        <v>-30</v>
      </c>
      <c r="I5" s="0" t="s">
        <v>13</v>
      </c>
      <c r="J5" s="3" t="n">
        <v>-7.55</v>
      </c>
      <c r="K5" s="3" t="s">
        <v>8</v>
      </c>
    </row>
    <row r="6" customFormat="false" ht="15" hidden="false" customHeight="false" outlineLevel="0" collapsed="false">
      <c r="A6" s="4" t="n">
        <v>0.5</v>
      </c>
      <c r="B6" s="5" t="n">
        <f aca="false">2*PI()*A6</f>
        <v>3.14159265358979</v>
      </c>
      <c r="C6" s="4" t="n">
        <v>10.2</v>
      </c>
      <c r="D6" s="4" t="n">
        <v>4.4</v>
      </c>
      <c r="E6" s="4" t="n">
        <f aca="false">D6/C6</f>
        <v>0.431372549019608</v>
      </c>
      <c r="F6" s="6" t="n">
        <f aca="false">20*LOG10(E6)</f>
        <v>-7.3029499055146</v>
      </c>
      <c r="G6" s="4" t="n">
        <v>-40</v>
      </c>
      <c r="I6" s="0" t="s">
        <v>14</v>
      </c>
      <c r="J6" s="3" t="n">
        <v>-7.38</v>
      </c>
      <c r="K6" s="3" t="s">
        <v>8</v>
      </c>
    </row>
    <row r="7" customFormat="false" ht="15" hidden="false" customHeight="false" outlineLevel="0" collapsed="false">
      <c r="A7" s="7" t="n">
        <v>0.6</v>
      </c>
      <c r="B7" s="8" t="n">
        <f aca="false">2*PI()*A7</f>
        <v>3.76991118430775</v>
      </c>
      <c r="C7" s="7" t="n">
        <v>10.2</v>
      </c>
      <c r="D7" s="7" t="n">
        <v>4.56</v>
      </c>
      <c r="E7" s="7" t="n">
        <f aca="false">D7/C7</f>
        <v>0.447058823529412</v>
      </c>
      <c r="F7" s="9" t="n">
        <f aca="false">20*LOG10(E7)</f>
        <v>-6.99270658194965</v>
      </c>
      <c r="G7" s="7" t="n">
        <v>-52</v>
      </c>
      <c r="I7" s="0" t="s">
        <v>15</v>
      </c>
      <c r="J7" s="0" t="n">
        <f aca="false">J4/J16</f>
        <v>0.353846153846154</v>
      </c>
      <c r="K7" s="3" t="n">
        <f aca="false">J17/J16</f>
        <v>0.461538461538462</v>
      </c>
    </row>
    <row r="8" customFormat="false" ht="15" hidden="false" customHeight="false" outlineLevel="0" collapsed="false">
      <c r="A8" s="4" t="n">
        <v>0.7</v>
      </c>
      <c r="B8" s="5" t="n">
        <f aca="false">2*PI()*A8</f>
        <v>4.39822971502571</v>
      </c>
      <c r="C8" s="4" t="n">
        <v>10.2</v>
      </c>
      <c r="D8" s="4" t="n">
        <v>4.56</v>
      </c>
      <c r="E8" s="4" t="n">
        <f aca="false">D8/C8</f>
        <v>0.447058823529412</v>
      </c>
      <c r="F8" s="6" t="n">
        <f aca="false">20*LOG10(E8)</f>
        <v>-6.99270658194965</v>
      </c>
      <c r="G8" s="4" t="n">
        <v>-70</v>
      </c>
      <c r="I8" s="0" t="s">
        <v>16</v>
      </c>
      <c r="J8" s="3" t="n">
        <f aca="false">J5-J1</f>
        <v>0.27</v>
      </c>
    </row>
    <row r="9" customFormat="false" ht="15" hidden="false" customHeight="false" outlineLevel="0" collapsed="false">
      <c r="A9" s="7" t="n">
        <v>0.8</v>
      </c>
      <c r="B9" s="8" t="n">
        <f aca="false">2*PI()*A9</f>
        <v>5.02654824574367</v>
      </c>
      <c r="C9" s="7" t="n">
        <v>10.2</v>
      </c>
      <c r="D9" s="7" t="n">
        <v>4.4</v>
      </c>
      <c r="E9" s="7" t="n">
        <f aca="false">D9/C9</f>
        <v>0.431372549019608</v>
      </c>
      <c r="F9" s="9" t="n">
        <f aca="false">20*LOG10(E9)</f>
        <v>-7.3029499055146</v>
      </c>
      <c r="G9" s="7" t="n">
        <v>-83</v>
      </c>
      <c r="I9" s="0" t="s">
        <v>17</v>
      </c>
      <c r="J9" s="3" t="n">
        <f aca="false">J6-J1</f>
        <v>0.44</v>
      </c>
    </row>
    <row r="10" customFormat="false" ht="15" hidden="false" customHeight="false" outlineLevel="0" collapsed="false">
      <c r="A10" s="4" t="n">
        <v>0.9</v>
      </c>
      <c r="B10" s="5" t="n">
        <f aca="false">2*PI()*A10</f>
        <v>5.65486677646163</v>
      </c>
      <c r="C10" s="4" t="n">
        <v>10.2</v>
      </c>
      <c r="D10" s="4" t="n">
        <v>4.08</v>
      </c>
      <c r="E10" s="4" t="n">
        <f aca="false">D10/C10</f>
        <v>0.4</v>
      </c>
      <c r="F10" s="6" t="n">
        <f aca="false">20*LOG10(E10)</f>
        <v>-7.95880017344075</v>
      </c>
      <c r="G10" s="4" t="n">
        <v>-97</v>
      </c>
      <c r="I10" s="0" t="s">
        <v>18</v>
      </c>
      <c r="J10" s="3" t="n">
        <f aca="false">J2-J1</f>
        <v>0.600000000000001</v>
      </c>
    </row>
    <row r="11" customFormat="false" ht="15" hidden="false" customHeight="false" outlineLevel="0" collapsed="false">
      <c r="A11" s="7" t="n">
        <v>1</v>
      </c>
      <c r="B11" s="8" t="n">
        <f aca="false">2*PI()*A11</f>
        <v>6.28318530717959</v>
      </c>
      <c r="C11" s="7" t="n">
        <v>10.2</v>
      </c>
      <c r="D11" s="7" t="n">
        <v>3.76</v>
      </c>
      <c r="E11" s="7" t="n">
        <f aca="false">D11/C11</f>
        <v>0.368627450980392</v>
      </c>
      <c r="F11" s="9" t="n">
        <f aca="false">20*LOG10(E11)</f>
        <v>-8.66824653668513</v>
      </c>
      <c r="G11" s="7" t="n">
        <v>-113</v>
      </c>
      <c r="I11" s="0" t="s">
        <v>19</v>
      </c>
      <c r="J11" s="3" t="n">
        <f aca="false">J3-J1</f>
        <v>1.24</v>
      </c>
    </row>
    <row r="12" customFormat="false" ht="15" hidden="false" customHeight="false" outlineLevel="0" collapsed="false">
      <c r="A12" s="10" t="n">
        <v>1.1</v>
      </c>
      <c r="B12" s="11" t="n">
        <f aca="false">2*PI()*A12</f>
        <v>6.91150383789755</v>
      </c>
      <c r="C12" s="10" t="n">
        <v>10.2</v>
      </c>
      <c r="D12" s="10" t="n">
        <v>3.2</v>
      </c>
      <c r="E12" s="10" t="n">
        <f aca="false">D12/C12</f>
        <v>0.313725490196078</v>
      </c>
      <c r="F12" s="12" t="n">
        <f aca="false">20*LOG10(E12)</f>
        <v>-10.0690038688402</v>
      </c>
      <c r="G12" s="10" t="n">
        <v>-120</v>
      </c>
      <c r="I12" s="0" t="s">
        <v>20</v>
      </c>
      <c r="J12" s="3" t="n">
        <f aca="false">J13-J4</f>
        <v>0.4</v>
      </c>
    </row>
    <row r="13" customFormat="false" ht="15" hidden="false" customHeight="false" outlineLevel="0" collapsed="false">
      <c r="A13" s="7" t="n">
        <v>1.2</v>
      </c>
      <c r="B13" s="8" t="n">
        <f aca="false">2*PI()*A13</f>
        <v>7.5398223686155</v>
      </c>
      <c r="C13" s="7" t="n">
        <v>10.2</v>
      </c>
      <c r="D13" s="7" t="n">
        <v>2.8</v>
      </c>
      <c r="E13" s="7" t="n">
        <f aca="false">D13/C13</f>
        <v>0.274509803921569</v>
      </c>
      <c r="F13" s="9" t="n">
        <f aca="false">20*LOG10(E13)</f>
        <v>-11.228842808394</v>
      </c>
      <c r="G13" s="13" t="n">
        <v>-127</v>
      </c>
      <c r="I13" s="0" t="s">
        <v>21</v>
      </c>
      <c r="J13" s="0" t="n">
        <v>2.24</v>
      </c>
      <c r="K13" s="0" t="s">
        <v>12</v>
      </c>
    </row>
    <row r="14" customFormat="false" ht="15" hidden="false" customHeight="false" outlineLevel="0" collapsed="false">
      <c r="A14" s="10" t="n">
        <v>1.3</v>
      </c>
      <c r="B14" s="11" t="n">
        <f aca="false">2*PI()*A14</f>
        <v>8.16814089933346</v>
      </c>
      <c r="C14" s="10" t="n">
        <v>10.2</v>
      </c>
      <c r="D14" s="10" t="n">
        <v>2.4</v>
      </c>
      <c r="E14" s="10" t="n">
        <f aca="false">D14/C14</f>
        <v>0.235294117647059</v>
      </c>
      <c r="F14" s="12" t="n">
        <f aca="false">20*LOG10(E14)</f>
        <v>-12.5677786010062</v>
      </c>
      <c r="G14" s="10" t="n">
        <v>-135</v>
      </c>
      <c r="I14" s="0" t="s">
        <v>22</v>
      </c>
      <c r="J14" s="3" t="n">
        <f aca="false">J18/J15</f>
        <v>0.582752555464696</v>
      </c>
      <c r="K14" s="3"/>
      <c r="M14" s="3"/>
    </row>
    <row r="15" customFormat="false" ht="15" hidden="false" customHeight="false" outlineLevel="0" collapsed="false">
      <c r="A15" s="7" t="n">
        <v>1.4</v>
      </c>
      <c r="B15" s="8" t="n">
        <f aca="false">2*PI()*A15</f>
        <v>8.79645943005142</v>
      </c>
      <c r="C15" s="7" t="n">
        <v>10.2</v>
      </c>
      <c r="D15" s="7" t="n">
        <v>2.16</v>
      </c>
      <c r="E15" s="7" t="n">
        <f aca="false">D15/C15</f>
        <v>0.211764705882353</v>
      </c>
      <c r="F15" s="9" t="n">
        <f aca="false">20*LOG10(E15)</f>
        <v>-13.4829284122197</v>
      </c>
      <c r="G15" s="7" t="n">
        <v>-137</v>
      </c>
      <c r="I15" s="0" t="s">
        <v>23</v>
      </c>
      <c r="J15" s="3" t="n">
        <f aca="false">(((PI()/J10)^2)+J18)^0.5</f>
        <v>5.53546513243617</v>
      </c>
      <c r="K15" s="3"/>
      <c r="M15" s="3"/>
      <c r="O15" s="14"/>
      <c r="P15" s="14"/>
      <c r="Q15" s="14"/>
      <c r="R15" s="14"/>
      <c r="S15" s="14"/>
      <c r="T15" s="14"/>
      <c r="U15" s="14"/>
    </row>
    <row r="16" customFormat="false" ht="15" hidden="false" customHeight="false" outlineLevel="0" collapsed="false">
      <c r="A16" s="10" t="n">
        <v>1.5</v>
      </c>
      <c r="B16" s="11" t="n">
        <f aca="false">2*PI()*A16</f>
        <v>9.42477796076938</v>
      </c>
      <c r="C16" s="10" t="n">
        <v>10.2</v>
      </c>
      <c r="D16" s="10" t="n">
        <v>1.84</v>
      </c>
      <c r="E16" s="10" t="n">
        <f aca="false">D16/C16</f>
        <v>0.180392156862745</v>
      </c>
      <c r="F16" s="12" t="n">
        <f aca="false">20*LOG10(E16)</f>
        <v>-14.8756469750476</v>
      </c>
      <c r="G16" s="10" t="n">
        <v>-137</v>
      </c>
      <c r="I16" s="0" t="s">
        <v>24</v>
      </c>
      <c r="J16" s="3" t="n">
        <v>5.2</v>
      </c>
      <c r="K16" s="3"/>
      <c r="M16" s="3"/>
      <c r="O16" s="14"/>
      <c r="P16" s="14"/>
      <c r="Q16" s="14"/>
      <c r="R16" s="14"/>
      <c r="S16" s="15"/>
      <c r="T16" s="14"/>
      <c r="U16" s="14"/>
    </row>
    <row r="17" customFormat="false" ht="15" hidden="false" customHeight="false" outlineLevel="0" collapsed="false">
      <c r="A17" s="7" t="n">
        <v>1.6</v>
      </c>
      <c r="B17" s="8" t="n">
        <f aca="false">2*PI()*A17</f>
        <v>10.0530964914873</v>
      </c>
      <c r="C17" s="7" t="n">
        <v>10.2</v>
      </c>
      <c r="D17" s="7" t="n">
        <v>1.6</v>
      </c>
      <c r="E17" s="7" t="n">
        <f aca="false">D17/C17</f>
        <v>0.156862745098039</v>
      </c>
      <c r="F17" s="9" t="n">
        <f aca="false">20*LOG10(E17)</f>
        <v>-16.0896037821199</v>
      </c>
      <c r="G17" s="7" t="n">
        <v>-140</v>
      </c>
      <c r="I17" s="0" t="s">
        <v>25</v>
      </c>
      <c r="J17" s="3" t="n">
        <v>2.4</v>
      </c>
      <c r="K17" s="3"/>
      <c r="M17" s="3"/>
      <c r="N17" s="16"/>
      <c r="O17" s="17"/>
      <c r="P17" s="15"/>
      <c r="Q17" s="14"/>
      <c r="R17" s="15"/>
      <c r="S17" s="15"/>
      <c r="T17" s="14"/>
      <c r="U17" s="14"/>
    </row>
    <row r="18" customFormat="false" ht="15" hidden="false" customHeight="false" outlineLevel="0" collapsed="false">
      <c r="A18" s="10" t="n">
        <v>1.7</v>
      </c>
      <c r="B18" s="11" t="n">
        <f aca="false">2*PI()*A18</f>
        <v>10.6814150222053</v>
      </c>
      <c r="C18" s="10" t="n">
        <v>10.2</v>
      </c>
      <c r="D18" s="18" t="n">
        <v>1.36</v>
      </c>
      <c r="E18" s="10" t="n">
        <f aca="false">D18/C18</f>
        <v>0.133333333333333</v>
      </c>
      <c r="F18" s="12" t="n">
        <f aca="false">20*LOG10(E18)</f>
        <v>-17.501225267834</v>
      </c>
      <c r="G18" s="10" t="n">
        <v>-145</v>
      </c>
      <c r="I18" s="0" t="s">
        <v>26</v>
      </c>
      <c r="J18" s="0" t="n">
        <f aca="false">4/J11</f>
        <v>3.2258064516129</v>
      </c>
      <c r="M18" s="3"/>
      <c r="O18" s="15"/>
      <c r="P18" s="15"/>
      <c r="Q18" s="19"/>
      <c r="R18" s="14"/>
      <c r="S18" s="19"/>
      <c r="T18" s="14"/>
      <c r="U18" s="14"/>
    </row>
    <row r="19" customFormat="false" ht="15" hidden="false" customHeight="false" outlineLevel="0" collapsed="false">
      <c r="A19" s="7" t="n">
        <v>1.8</v>
      </c>
      <c r="B19" s="8" t="n">
        <f aca="false">2*PI()*A19</f>
        <v>11.3097335529233</v>
      </c>
      <c r="C19" s="7" t="n">
        <v>10.2</v>
      </c>
      <c r="D19" s="7" t="n">
        <v>1.28</v>
      </c>
      <c r="E19" s="7" t="n">
        <f aca="false">D19/C19</f>
        <v>0.125490196078431</v>
      </c>
      <c r="F19" s="9" t="n">
        <f aca="false">20*LOG10(E19)</f>
        <v>-18.027804042281</v>
      </c>
      <c r="G19" s="7" t="n">
        <v>-155</v>
      </c>
      <c r="M19" s="3"/>
      <c r="O19" s="14"/>
      <c r="P19" s="19"/>
      <c r="Q19" s="19"/>
      <c r="R19" s="14"/>
      <c r="S19" s="19"/>
      <c r="T19" s="14"/>
      <c r="U19" s="14"/>
    </row>
    <row r="20" customFormat="false" ht="15" hidden="false" customHeight="false" outlineLevel="0" collapsed="false">
      <c r="A20" s="10" t="n">
        <v>1.9</v>
      </c>
      <c r="B20" s="11" t="n">
        <f aca="false">2*PI()*A20</f>
        <v>11.9380520836412</v>
      </c>
      <c r="C20" s="10" t="n">
        <v>10.2</v>
      </c>
      <c r="D20" s="10" t="n">
        <v>1.12</v>
      </c>
      <c r="E20" s="10" t="n">
        <f aca="false">D20/C20</f>
        <v>0.109803921568627</v>
      </c>
      <c r="F20" s="12" t="n">
        <f aca="false">20*LOG10(E20)</f>
        <v>-19.1876429818347</v>
      </c>
      <c r="G20" s="10" t="n">
        <v>-157</v>
      </c>
      <c r="M20" s="3"/>
      <c r="O20" s="14"/>
      <c r="P20" s="19"/>
      <c r="Q20" s="19"/>
      <c r="R20" s="14"/>
      <c r="S20" s="14"/>
      <c r="T20" s="14"/>
      <c r="U20" s="14"/>
    </row>
    <row r="21" customFormat="false" ht="15" hidden="false" customHeight="false" outlineLevel="0" collapsed="false">
      <c r="A21" s="7" t="n">
        <v>2</v>
      </c>
      <c r="B21" s="8" t="n">
        <f aca="false">2*PI()*A21</f>
        <v>12.5663706143592</v>
      </c>
      <c r="C21" s="7" t="n">
        <v>10.2</v>
      </c>
      <c r="D21" s="7" t="n">
        <v>1.04</v>
      </c>
      <c r="E21" s="7" t="n">
        <f aca="false">D21/C21</f>
        <v>0.101960784313726</v>
      </c>
      <c r="F21" s="9" t="n">
        <f aca="false">20*LOG10(E21)</f>
        <v>-19.8313366492627</v>
      </c>
      <c r="G21" s="7" t="n">
        <v>-153</v>
      </c>
      <c r="M21" s="3"/>
      <c r="O21" s="14"/>
      <c r="P21" s="19"/>
      <c r="Q21" s="19"/>
      <c r="R21" s="14"/>
      <c r="S21" s="19"/>
      <c r="T21" s="14"/>
      <c r="U21" s="14"/>
    </row>
    <row r="22" customFormat="false" ht="15" hidden="false" customHeight="false" outlineLevel="0" collapsed="false">
      <c r="A22" s="4" t="n">
        <v>2.1</v>
      </c>
      <c r="B22" s="5" t="n">
        <f aca="false">2*PI()*A22</f>
        <v>13.1946891450771</v>
      </c>
      <c r="C22" s="4" t="n">
        <v>10.2</v>
      </c>
      <c r="D22" s="4" t="n">
        <v>0.88</v>
      </c>
      <c r="E22" s="4" t="n">
        <f aca="false">D22/C22</f>
        <v>0.0862745098039216</v>
      </c>
      <c r="F22" s="6" t="n">
        <f aca="false">20*LOG10(E22)</f>
        <v>-21.282349992235</v>
      </c>
      <c r="G22" s="4" t="n">
        <v>-155</v>
      </c>
      <c r="O22" s="14"/>
      <c r="P22" s="19"/>
      <c r="Q22" s="19"/>
      <c r="R22" s="14"/>
      <c r="S22" s="19"/>
      <c r="T22" s="14"/>
      <c r="U22" s="14"/>
    </row>
    <row r="23" customFormat="false" ht="15" hidden="false" customHeight="false" outlineLevel="0" collapsed="false">
      <c r="A23" s="7" t="n">
        <v>2.2</v>
      </c>
      <c r="B23" s="8" t="n">
        <f aca="false">2*PI()*A23</f>
        <v>13.8230076757951</v>
      </c>
      <c r="C23" s="7" t="n">
        <v>10.2</v>
      </c>
      <c r="D23" s="7" t="n">
        <v>0.8</v>
      </c>
      <c r="E23" s="7" t="n">
        <f aca="false">D23/C23</f>
        <v>0.0784313725490196</v>
      </c>
      <c r="F23" s="9" t="n">
        <f aca="false">20*LOG10(E23)</f>
        <v>-22.1102036953995</v>
      </c>
      <c r="G23" s="7" t="n">
        <v>-155</v>
      </c>
      <c r="P23" s="3"/>
      <c r="Q23" s="3"/>
      <c r="S23" s="3"/>
      <c r="T23" s="3"/>
    </row>
    <row r="24" customFormat="false" ht="15" hidden="false" customHeight="false" outlineLevel="0" collapsed="false">
      <c r="A24" s="4" t="n">
        <v>2.3</v>
      </c>
      <c r="B24" s="5" t="n">
        <f aca="false">2*PI()*A24</f>
        <v>14.451326206513</v>
      </c>
      <c r="C24" s="4" t="n">
        <v>10.2</v>
      </c>
      <c r="D24" s="4" t="n">
        <v>0.72</v>
      </c>
      <c r="E24" s="4" t="n">
        <f aca="false">D24/C24</f>
        <v>0.0705882352941176</v>
      </c>
      <c r="F24" s="6" t="n">
        <f aca="false">20*LOG10(E24)</f>
        <v>-23.025353506613</v>
      </c>
      <c r="G24" s="4" t="n">
        <v>-157</v>
      </c>
      <c r="P24" s="3"/>
      <c r="Q24" s="3"/>
      <c r="S24" s="3"/>
    </row>
    <row r="25" customFormat="false" ht="15" hidden="false" customHeight="false" outlineLevel="0" collapsed="false">
      <c r="A25" s="7" t="n">
        <v>2.4</v>
      </c>
      <c r="B25" s="8" t="n">
        <f aca="false">2*PI()*A25</f>
        <v>15.079644737231</v>
      </c>
      <c r="C25" s="7" t="n">
        <v>10.2</v>
      </c>
      <c r="D25" s="13" t="n">
        <v>0.64</v>
      </c>
      <c r="E25" s="7" t="n">
        <f aca="false">D25/C25</f>
        <v>0.0627450980392157</v>
      </c>
      <c r="F25" s="9" t="n">
        <f aca="false">20*LOG10(E25)</f>
        <v>-24.0484039555606</v>
      </c>
      <c r="G25" s="7" t="n">
        <v>-160</v>
      </c>
      <c r="P25" s="3"/>
      <c r="Q25" s="3"/>
      <c r="S25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2016-08-19T20:55:32Z</dcterms:created>
  <dc:creator>adm</dc:creator>
  <dc:description/>
  <dc:language>pt-BR</dc:language>
  <cp:lastModifiedBy/>
  <dcterms:modified xsi:type="dcterms:W3CDTF">2017-07-17T10:25:07Z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