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verview" sheetId="1" state="visible" r:id="rId2"/>
    <sheet name="Data" sheetId="2" state="visible" r:id="rId3"/>
    <sheet name="Updat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<sst xmlns="http://schemas.openxmlformats.org/spreadsheetml/2006/main" count="65" uniqueCount="46">
  <si>
    <t xml:space="preserve">Statistic as Excel data file</t>
  </si>
  <si>
    <t xml:space="preserve">Collaborative robots' installations worldwide between 2017 and 2019</t>
  </si>
  <si>
    <t xml:space="preserve">Access data</t>
  </si>
  <si>
    <t xml:space="preserve">Source</t>
  </si>
  <si>
    <t xml:space="preserve">Description</t>
  </si>
  <si>
    <t xml:space="preserve">The number of collaborative robots (cobots) installed every year was growing between 2017 and 2019. The year-over-year growth of installations peaked in 2018, reaching 46 percent. In 2019, more than 18,000 cobots were installed globally, a increase of 11 percent compared to the previous year. 
Despite the growing number of new cobots deployed every year, cobots made up just a small fraction of total industrial robot installations in 2019. </t>
  </si>
  <si>
    <t xml:space="preserve">Expert(s) (Mikael Hedelind at Mälardalen University); IFR</t>
  </si>
  <si>
    <t xml:space="preserve">Conducted by</t>
  </si>
  <si>
    <t xml:space="preserve">IFR</t>
  </si>
  <si>
    <t xml:space="preserve">Survey period</t>
  </si>
  <si>
    <t xml:space="preserve">2017 to 2019</t>
  </si>
  <si>
    <t xml:space="preserve">Region</t>
  </si>
  <si>
    <t xml:space="preserve">Worldwide</t>
  </si>
  <si>
    <t xml:space="preserve">Type of survey</t>
  </si>
  <si>
    <t xml:space="preserve">n.a.</t>
  </si>
  <si>
    <t xml:space="preserve">Number of respondents</t>
  </si>
  <si>
    <t xml:space="preserve">Age group</t>
  </si>
  <si>
    <t xml:space="preserve">Special characteristics</t>
  </si>
  <si>
    <t xml:space="preserve">Note</t>
  </si>
  <si>
    <t xml:space="preserve">Publication</t>
  </si>
  <si>
    <t xml:space="preserve">Published by</t>
  </si>
  <si>
    <t xml:space="preserve">Expert(s) (Mikael Hedelind at Mälardalen University)</t>
  </si>
  <si>
    <t xml:space="preserve">Publication date</t>
  </si>
  <si>
    <t xml:space="preserve">October 2020</t>
  </si>
  <si>
    <t xml:space="preserve">Original source</t>
  </si>
  <si>
    <t xml:space="preserve">Collaborative Robots in Manufacturing, page 33</t>
  </si>
  <si>
    <t xml:space="preserve">ID</t>
  </si>
  <si>
    <t xml:space="preserve">1199571</t>
  </si>
  <si>
    <t xml:space="preserve">Power</t>
  </si>
  <si>
    <t xml:space="preserve">Watts</t>
  </si>
  <si>
    <t xml:space="preserve">Time</t>
  </si>
  <si>
    <t xml:space="preserve">seconds in a year</t>
  </si>
  <si>
    <t xml:space="preserve">year</t>
  </si>
  <si>
    <t xml:space="preserve">Reported</t>
  </si>
  <si>
    <t xml:space="preserve">Increase</t>
  </si>
  <si>
    <t xml:space="preserve">Energy [PJ]</t>
  </si>
  <si>
    <t xml:space="preserve">https://www.universal-robots.com/about-universal-robots/news-centre/ifr-world-robotics-report-2017/</t>
  </si>
  <si>
    <t xml:space="preserve">Traditional</t>
  </si>
  <si>
    <t xml:space="preserve">Cobots</t>
  </si>
  <si>
    <t xml:space="preserve">Stock</t>
  </si>
  <si>
    <t xml:space="preserve">Reported installs</t>
  </si>
  <si>
    <t xml:space="preserve">IR Install base</t>
  </si>
  <si>
    <t xml:space="preserve">IR Install base (millions)</t>
  </si>
  <si>
    <t xml:space="preserve">Industrial Robot Share</t>
  </si>
  <si>
    <t xml:space="preserve">Cobot Share</t>
  </si>
  <si>
    <t xml:space="preserve">Cobot Install base (millions)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</si>
</sst>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_-* #,##0.00_-;\-* #,##0.00_-;_-* \-??_-;_-@_-"/>
    <numFmt numFmtId="166" formatCode="_-* #,##0_-;\-* #,##0_-;_-* \-_-;_-@_-"/>
    <numFmt numFmtId="167" formatCode="_-* #,##0.00&quot; €&quot;_-;\-* #,##0.00&quot; €&quot;_-;_-* \-??&quot; €&quot;_-;_-@_-"/>
    <numFmt numFmtId="168" formatCode="_-* #,##0&quot; €&quot;_-;\-* #,##0&quot; €&quot;_-;_-* &quot;- €&quot;_-;_-@_-"/>
    <numFmt numFmtId="169" formatCode="0%"/>
    <numFmt numFmtId="170" formatCode="0"/>
    <numFmt numFmtId="171" formatCode="0.0"/>
    <numFmt numFmtId="172" formatCode="0.0%"/>
    <numFmt numFmtId="173" formatCode="General"/>
    <numFmt numFmtId="174" formatCode="#,##0"/>
    <numFmt numFmtId="175" formatCode="_(* #,##0_);_(* \(#,##0\);_(* \-??_);_(@_)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sz val="10"/>
      <name val="Arial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D320"/>
      </patternFill>
    </fill>
    <fill>
      <patternFill patternType="solid">
        <fgColor rgb="FF92D050"/>
        <bgColor rgb="FFAECF00"/>
      </patternFill>
    </fill>
    <fill>
      <patternFill patternType="solid">
        <fgColor rgb="FFFFFF00"/>
        <bgColor rgb="FFFFD320"/>
      </patternFill>
    </fill>
    <fill>
      <patternFill patternType="solid">
        <fgColor rgb="FFFFD320"/>
        <bgColor rgb="FFFFC000"/>
      </patternFill>
    </fill>
    <fill>
      <patternFill patternType="solid">
        <fgColor rgb="FFAECF00"/>
        <bgColor rgb="FF92D05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medium"/>
      <top/>
      <bottom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3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0" fillId="0" borderId="0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0" fillId="0" borderId="2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6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" xfId="21"/>
    <cellStyle name="Comma 2" xfId="22"/>
    <cellStyle name="Comma [0]" xfId="23"/>
    <cellStyle name="Comma [0] 2" xfId="24"/>
    <cellStyle name="Currency" xfId="25"/>
    <cellStyle name="Currency 2" xfId="26"/>
    <cellStyle name="Currency [0]" xfId="27"/>
    <cellStyle name="Currency [0] 2" xfId="28"/>
    <cellStyle name="Percent" xfId="29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2D050"/>
      <rgbColor rgb="FFFF99CC"/>
      <rgbColor rgb="FFCC99FF"/>
      <rgbColor rgb="FFFFCC99"/>
      <rgbColor rgb="FF3366FF"/>
      <rgbColor rgb="FF33CCCC"/>
      <rgbColor rgb="FFAECF00"/>
      <rgbColor rgb="FFFFC0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Reported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Data!$C$4</c:f>
              <c:strCache>
                <c:ptCount val="1"/>
                <c:pt idx="0">
                  <c:v>Reported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Data!$B$5:$B$14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xVal>
          <c:yVal>
            <c:numRef>
              <c:f>Data!$C$5:$C$14</c:f>
              <c:numCache>
                <c:formatCode>General</c:formatCode>
                <c:ptCount val="10"/>
                <c:pt idx="0">
                  <c:v>9412.71186440678</c:v>
                </c:pt>
                <c:pt idx="1">
                  <c:v>11107</c:v>
                </c:pt>
                <c:pt idx="2">
                  <c:v>16217</c:v>
                </c:pt>
                <c:pt idx="3">
                  <c:v>18049</c:v>
                </c:pt>
                <c:pt idx="4">
                  <c:v>20756.35</c:v>
                </c:pt>
                <c:pt idx="5">
                  <c:v>25442.2937125984</c:v>
                </c:pt>
                <c:pt idx="6">
                  <c:v>31186.1338509962</c:v>
                </c:pt>
                <c:pt idx="7">
                  <c:v>38226.7006095703</c:v>
                </c:pt>
                <c:pt idx="8">
                  <c:v>46856.7423738882</c:v>
                </c:pt>
                <c:pt idx="9">
                  <c:v>57435.0982659293</c:v>
                </c:pt>
              </c:numCache>
            </c:numRef>
          </c:yVal>
          <c:smooth val="0"/>
        </c:ser>
        <c:axId val="45446786"/>
        <c:axId val="46255320"/>
      </c:scatterChart>
      <c:valAx>
        <c:axId val="4544678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255320"/>
        <c:crosses val="autoZero"/>
        <c:crossBetween val="midCat"/>
      </c:valAx>
      <c:valAx>
        <c:axId val="462553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44678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Reported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Update!$D$4:$D$4</c:f>
              <c:strCache>
                <c:ptCount val="1"/>
                <c:pt idx="0">
                  <c:v>Reported installs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Update!$B$5:$B$14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xVal>
          <c:yVal>
            <c:numRef>
              <c:f>Update!$D$5:$D$14</c:f>
              <c:numCache>
                <c:formatCode>General</c:formatCode>
                <c:ptCount val="10"/>
                <c:pt idx="0">
                  <c:v>9322.03389830509</c:v>
                </c:pt>
                <c:pt idx="1">
                  <c:v>11000</c:v>
                </c:pt>
                <c:pt idx="2">
                  <c:v>19000</c:v>
                </c:pt>
                <c:pt idx="3">
                  <c:v>21000</c:v>
                </c:pt>
                <c:pt idx="4">
                  <c:v>22000</c:v>
                </c:pt>
                <c:pt idx="5">
                  <c:v>28393.9473684211</c:v>
                </c:pt>
                <c:pt idx="6">
                  <c:v>34804.1514335338</c:v>
                </c:pt>
                <c:pt idx="7">
                  <c:v>42661.5201222625</c:v>
                </c:pt>
                <c:pt idx="8">
                  <c:v>52292.7646323429</c:v>
                </c:pt>
                <c:pt idx="9">
                  <c:v>64098.3543262591</c:v>
                </c:pt>
              </c:numCache>
            </c:numRef>
          </c:yVal>
          <c:smooth val="0"/>
        </c:ser>
        <c:axId val="677772"/>
        <c:axId val="66054518"/>
      </c:scatterChart>
      <c:valAx>
        <c:axId val="67777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054518"/>
        <c:crosses val="autoZero"/>
        <c:crossBetween val="midCat"/>
      </c:valAx>
      <c:valAx>
        <c:axId val="660545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777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Update!$C$4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Update!$B$5:$B$11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xVal>
          <c:yVal>
            <c:numRef>
              <c:f>Update!$C$5:$C$11</c:f>
              <c:numCache>
                <c:formatCode>General</c:formatCode>
                <c:ptCount val="7"/>
                <c:pt idx="0">
                  <c:v>22263127894.7368</c:v>
                </c:pt>
                <c:pt idx="1">
                  <c:v>22263138894.7368</c:v>
                </c:pt>
                <c:pt idx="2">
                  <c:v>22263157894.7368</c:v>
                </c:pt>
                <c:pt idx="3">
                  <c:v>29430107526.8817</c:v>
                </c:pt>
                <c:pt idx="4">
                  <c:v>34260869565.2174</c:v>
                </c:pt>
                <c:pt idx="5">
                  <c:v>63946460674.1573</c:v>
                </c:pt>
                <c:pt idx="6">
                  <c:v>85172413793.1035</c:v>
                </c:pt>
              </c:numCache>
            </c:numRef>
          </c:yVal>
          <c:smooth val="0"/>
        </c:ser>
        <c:axId val="34260254"/>
        <c:axId val="25009207"/>
      </c:scatterChart>
      <c:valAx>
        <c:axId val="342602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009207"/>
        <c:crosses val="autoZero"/>
        <c:crossBetween val="midCat"/>
      </c:valAx>
      <c:valAx>
        <c:axId val="250092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2602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5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57.xml"/><Relationship Id="rId2" Type="http://schemas.openxmlformats.org/officeDocument/2006/relationships/chart" Target="../charts/chart35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360</xdr:colOff>
      <xdr:row>25</xdr:row>
      <xdr:rowOff>124200</xdr:rowOff>
    </xdr:from>
    <xdr:to>
      <xdr:col>1</xdr:col>
      <xdr:colOff>4600080</xdr:colOff>
      <xdr:row>42</xdr:row>
      <xdr:rowOff>114120</xdr:rowOff>
    </xdr:to>
    <xdr:graphicFrame>
      <xdr:nvGraphicFramePr>
        <xdr:cNvPr id="0" name="Chart 1"/>
        <xdr:cNvGraphicFramePr/>
      </xdr:nvGraphicFramePr>
      <xdr:xfrm>
        <a:off x="646560" y="4179600"/>
        <a:ext cx="45997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360</xdr:colOff>
      <xdr:row>25</xdr:row>
      <xdr:rowOff>124200</xdr:rowOff>
    </xdr:from>
    <xdr:to>
      <xdr:col>1</xdr:col>
      <xdr:colOff>4600080</xdr:colOff>
      <xdr:row>40</xdr:row>
      <xdr:rowOff>14040</xdr:rowOff>
    </xdr:to>
    <xdr:graphicFrame>
      <xdr:nvGraphicFramePr>
        <xdr:cNvPr id="1" name="Chart 1"/>
        <xdr:cNvGraphicFramePr/>
      </xdr:nvGraphicFramePr>
      <xdr:xfrm>
        <a:off x="646560" y="4187880"/>
        <a:ext cx="4599720" cy="275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4902840</xdr:colOff>
      <xdr:row>25</xdr:row>
      <xdr:rowOff>29520</xdr:rowOff>
    </xdr:from>
    <xdr:to>
      <xdr:col>5</xdr:col>
      <xdr:colOff>596880</xdr:colOff>
      <xdr:row>42</xdr:row>
      <xdr:rowOff>80640</xdr:rowOff>
    </xdr:to>
    <xdr:graphicFrame>
      <xdr:nvGraphicFramePr>
        <xdr:cNvPr id="2" name=""/>
        <xdr:cNvGraphicFramePr/>
      </xdr:nvGraphicFramePr>
      <xdr:xfrm>
        <a:off x="5549040" y="4093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statista.com/statistics/1199571/collaborative-robots-installations-worldwide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universal-robots.com/about-universal-robots/news-centre/ifr-world-robotics-report-2017/" TargetMode="External"/><Relationship Id="rId2" Type="http://schemas.openxmlformats.org/officeDocument/2006/relationships/hyperlink" Target="https://www.universal-robots.com/about-universal-robots/news-centre/ifr-world-robotics-report-2017/" TargetMode="External"/><Relationship Id="rId3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universal-robots.com/about-universal-robots/news-centre/ifr-world-robotics-report-2017/" TargetMode="External"/><Relationship Id="rId2" Type="http://schemas.openxmlformats.org/officeDocument/2006/relationships/hyperlink" Target="https://www.universal-robots.com/about-universal-robots/news-centre/ifr-world-robotics-report-2017/" TargetMode="External"/><Relationship Id="rId3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J20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31" activeCellId="0" sqref="C31"/>
    </sheetView>
  </sheetViews>
  <sheetFormatPr defaultColWidth="9.171875" defaultRowHeight="12.75" zeroHeight="false" outlineLevelRow="0" outlineLevelCol="0"/>
  <cols>
    <col collapsed="false" customWidth="true" hidden="false" outlineLevel="0" max="2" min="2" style="0" width="25.71"/>
    <col collapsed="false" customWidth="true" hidden="false" outlineLevel="0" max="3" min="3" style="0" width="70.71"/>
  </cols>
  <sheetData>
    <row r="3" customFormat="false" ht="12.75" hidden="false" customHeight="false" outlineLevel="0" collapsed="false">
      <c r="B3" s="1" t="s">
        <v>0</v>
      </c>
    </row>
    <row r="4" customFormat="false" ht="12.75" hidden="false" customHeight="false" outlineLevel="0" collapsed="false">
      <c r="B4" s="2" t="s">
        <v>1</v>
      </c>
    </row>
    <row r="5" customFormat="false" ht="12.75" hidden="false" customHeight="false" outlineLevel="0" collapsed="false">
      <c r="B5" s="3" t="s">
        <v>2</v>
      </c>
    </row>
    <row r="8" customFormat="false" ht="12.75" hidden="false" customHeight="false" outlineLevel="0" collapsed="false">
      <c r="B8" s="1" t="s">
        <v>3</v>
      </c>
      <c r="E8" s="1" t="s">
        <v>4</v>
      </c>
    </row>
    <row r="9" customFormat="false" ht="12.75" hidden="false" customHeight="true" outlineLevel="0" collapsed="false">
      <c r="E9" s="4" t="s">
        <v>5</v>
      </c>
      <c r="F9" s="4"/>
      <c r="G9" s="4"/>
      <c r="H9" s="4"/>
      <c r="I9" s="4"/>
      <c r="J9" s="4"/>
    </row>
    <row r="10" customFormat="false" ht="12.75" hidden="false" customHeight="false" outlineLevel="0" collapsed="false">
      <c r="B10" s="2" t="s">
        <v>3</v>
      </c>
      <c r="C10" s="2" t="s">
        <v>6</v>
      </c>
      <c r="E10" s="4"/>
      <c r="F10" s="4"/>
      <c r="G10" s="4"/>
      <c r="H10" s="4"/>
      <c r="I10" s="4"/>
      <c r="J10" s="4"/>
    </row>
    <row r="11" customFormat="false" ht="12.75" hidden="false" customHeight="false" outlineLevel="0" collapsed="false">
      <c r="B11" s="2" t="s">
        <v>7</v>
      </c>
      <c r="C11" s="2" t="s">
        <v>8</v>
      </c>
      <c r="E11" s="4"/>
      <c r="F11" s="4"/>
      <c r="G11" s="4"/>
      <c r="H11" s="4"/>
      <c r="I11" s="4"/>
      <c r="J11" s="4"/>
    </row>
    <row r="12" customFormat="false" ht="12.75" hidden="false" customHeight="false" outlineLevel="0" collapsed="false">
      <c r="B12" s="2" t="s">
        <v>9</v>
      </c>
      <c r="C12" s="2" t="s">
        <v>10</v>
      </c>
      <c r="E12" s="4"/>
      <c r="F12" s="4"/>
      <c r="G12" s="4"/>
      <c r="H12" s="4"/>
      <c r="I12" s="4"/>
      <c r="J12" s="4"/>
    </row>
    <row r="13" customFormat="false" ht="12.75" hidden="false" customHeight="false" outlineLevel="0" collapsed="false">
      <c r="B13" s="2" t="s">
        <v>11</v>
      </c>
      <c r="C13" s="2" t="s">
        <v>12</v>
      </c>
      <c r="E13" s="4"/>
      <c r="F13" s="4"/>
      <c r="G13" s="4"/>
      <c r="H13" s="4"/>
      <c r="I13" s="4"/>
      <c r="J13" s="4"/>
    </row>
    <row r="14" customFormat="false" ht="12.75" hidden="false" customHeight="false" outlineLevel="0" collapsed="false">
      <c r="B14" s="2" t="s">
        <v>13</v>
      </c>
      <c r="C14" s="5" t="s">
        <v>14</v>
      </c>
      <c r="E14" s="4"/>
      <c r="F14" s="4"/>
      <c r="G14" s="4"/>
      <c r="H14" s="4"/>
      <c r="I14" s="4"/>
      <c r="J14" s="4"/>
    </row>
    <row r="15" customFormat="false" ht="12.75" hidden="false" customHeight="false" outlineLevel="0" collapsed="false">
      <c r="B15" s="2" t="s">
        <v>15</v>
      </c>
      <c r="C15" s="5" t="s">
        <v>14</v>
      </c>
      <c r="E15" s="4"/>
      <c r="F15" s="4"/>
      <c r="G15" s="4"/>
      <c r="H15" s="4"/>
      <c r="I15" s="4"/>
      <c r="J15" s="4"/>
    </row>
    <row r="16" customFormat="false" ht="12.75" hidden="false" customHeight="false" outlineLevel="0" collapsed="false">
      <c r="B16" s="2" t="s">
        <v>16</v>
      </c>
      <c r="C16" s="5" t="s">
        <v>14</v>
      </c>
      <c r="E16" s="4"/>
      <c r="F16" s="4"/>
      <c r="G16" s="4"/>
      <c r="H16" s="4"/>
      <c r="I16" s="4"/>
      <c r="J16" s="4"/>
    </row>
    <row r="17" customFormat="false" ht="12.75" hidden="false" customHeight="false" outlineLevel="0" collapsed="false">
      <c r="B17" s="2" t="s">
        <v>17</v>
      </c>
      <c r="C17" s="5" t="s">
        <v>14</v>
      </c>
      <c r="E17" s="4"/>
      <c r="F17" s="4"/>
      <c r="G17" s="4"/>
      <c r="H17" s="4"/>
      <c r="I17" s="4"/>
      <c r="J17" s="4"/>
    </row>
    <row r="18" customFormat="false" ht="12.75" hidden="false" customHeight="false" outlineLevel="0" collapsed="false">
      <c r="B18" s="6" t="s">
        <v>18</v>
      </c>
      <c r="C18" s="7" t="s">
        <v>14</v>
      </c>
      <c r="E18" s="4"/>
      <c r="F18" s="4"/>
      <c r="G18" s="4"/>
      <c r="H18" s="4"/>
      <c r="I18" s="4"/>
      <c r="J18" s="4"/>
    </row>
    <row r="19" customFormat="false" ht="12.75" hidden="false" customHeight="false" outlineLevel="0" collapsed="false">
      <c r="E19" s="4"/>
      <c r="F19" s="4"/>
      <c r="G19" s="4"/>
      <c r="H19" s="4"/>
      <c r="I19" s="4"/>
      <c r="J19" s="4"/>
    </row>
    <row r="20" customFormat="false" ht="12.75" hidden="false" customHeight="false" outlineLevel="0" collapsed="false">
      <c r="B20" s="1" t="s">
        <v>19</v>
      </c>
      <c r="E20" s="4"/>
      <c r="F20" s="4"/>
      <c r="G20" s="4"/>
      <c r="H20" s="4"/>
      <c r="I20" s="4"/>
      <c r="J20" s="4"/>
    </row>
    <row r="21" customFormat="false" ht="12.75" hidden="false" customHeight="false" outlineLevel="0" collapsed="false">
      <c r="E21" s="4"/>
      <c r="F21" s="4"/>
      <c r="G21" s="4"/>
      <c r="H21" s="4"/>
      <c r="I21" s="4"/>
      <c r="J21" s="4"/>
    </row>
    <row r="22" customFormat="false" ht="12.75" hidden="false" customHeight="false" outlineLevel="0" collapsed="false">
      <c r="B22" s="2" t="s">
        <v>20</v>
      </c>
      <c r="C22" s="2" t="s">
        <v>21</v>
      </c>
      <c r="E22" s="4"/>
      <c r="F22" s="4"/>
      <c r="G22" s="4"/>
      <c r="H22" s="4"/>
      <c r="I22" s="4"/>
      <c r="J22" s="4"/>
    </row>
    <row r="23" customFormat="false" ht="12.75" hidden="false" customHeight="false" outlineLevel="0" collapsed="false">
      <c r="B23" s="2" t="s">
        <v>22</v>
      </c>
      <c r="C23" s="2" t="s">
        <v>23</v>
      </c>
      <c r="E23" s="4"/>
      <c r="F23" s="4"/>
      <c r="G23" s="4"/>
      <c r="H23" s="4"/>
      <c r="I23" s="4"/>
      <c r="J23" s="4"/>
    </row>
    <row r="24" customFormat="false" ht="12.75" hidden="false" customHeight="false" outlineLevel="0" collapsed="false">
      <c r="B24" s="2" t="s">
        <v>24</v>
      </c>
      <c r="C24" s="2" t="s">
        <v>25</v>
      </c>
      <c r="E24" s="4"/>
      <c r="F24" s="4"/>
      <c r="G24" s="4"/>
      <c r="H24" s="4"/>
      <c r="I24" s="4"/>
      <c r="J24" s="4"/>
    </row>
    <row r="25" customFormat="false" ht="12.75" hidden="false" customHeight="false" outlineLevel="0" collapsed="false">
      <c r="B25" s="2" t="s">
        <v>26</v>
      </c>
      <c r="C25" s="3" t="s">
        <v>27</v>
      </c>
      <c r="E25" s="4"/>
      <c r="F25" s="4"/>
      <c r="G25" s="4"/>
      <c r="H25" s="4"/>
      <c r="I25" s="4"/>
      <c r="J25" s="4"/>
    </row>
    <row r="26" customFormat="false" ht="12.75" hidden="false" customHeight="false" outlineLevel="0" collapsed="false">
      <c r="E26" s="4"/>
      <c r="F26" s="4"/>
      <c r="G26" s="4"/>
      <c r="H26" s="4"/>
      <c r="I26" s="4"/>
      <c r="J26" s="4"/>
    </row>
    <row r="27" customFormat="false" ht="12.75" hidden="false" customHeight="false" outlineLevel="0" collapsed="false">
      <c r="E27" s="4"/>
      <c r="F27" s="4"/>
      <c r="G27" s="4"/>
      <c r="H27" s="4"/>
      <c r="I27" s="4"/>
      <c r="J27" s="4"/>
    </row>
    <row r="28" customFormat="false" ht="12.75" hidden="false" customHeight="false" outlineLevel="0" collapsed="false">
      <c r="E28" s="4"/>
      <c r="F28" s="4"/>
      <c r="G28" s="4"/>
      <c r="H28" s="4"/>
      <c r="I28" s="4"/>
      <c r="J28" s="4"/>
    </row>
    <row r="29" customFormat="false" ht="12.75" hidden="false" customHeight="false" outlineLevel="0" collapsed="false">
      <c r="E29" s="4"/>
      <c r="F29" s="4"/>
      <c r="G29" s="4"/>
      <c r="H29" s="4"/>
      <c r="I29" s="4"/>
      <c r="J29" s="4"/>
    </row>
    <row r="30" customFormat="false" ht="12.75" hidden="false" customHeight="false" outlineLevel="0" collapsed="false">
      <c r="E30" s="4"/>
      <c r="F30" s="4"/>
      <c r="G30" s="4"/>
      <c r="H30" s="4"/>
      <c r="I30" s="4"/>
      <c r="J30" s="4"/>
    </row>
    <row r="31" customFormat="false" ht="12.75" hidden="false" customHeight="false" outlineLevel="0" collapsed="false">
      <c r="E31" s="4"/>
      <c r="F31" s="4"/>
      <c r="G31" s="4"/>
      <c r="H31" s="4"/>
      <c r="I31" s="4"/>
      <c r="J31" s="4"/>
    </row>
    <row r="32" customFormat="false" ht="12.75" hidden="false" customHeight="false" outlineLevel="0" collapsed="false">
      <c r="E32" s="4"/>
      <c r="F32" s="4"/>
      <c r="G32" s="4"/>
      <c r="H32" s="4"/>
      <c r="I32" s="4"/>
      <c r="J32" s="4"/>
    </row>
    <row r="33" customFormat="false" ht="12.75" hidden="false" customHeight="false" outlineLevel="0" collapsed="false">
      <c r="E33" s="4"/>
      <c r="F33" s="4"/>
      <c r="G33" s="4"/>
      <c r="H33" s="4"/>
      <c r="I33" s="4"/>
      <c r="J33" s="4"/>
    </row>
    <row r="34" customFormat="false" ht="12.75" hidden="false" customHeight="false" outlineLevel="0" collapsed="false">
      <c r="E34" s="4"/>
      <c r="F34" s="4"/>
      <c r="G34" s="4"/>
      <c r="H34" s="4"/>
      <c r="I34" s="4"/>
      <c r="J34" s="4"/>
    </row>
    <row r="35" customFormat="false" ht="12.75" hidden="false" customHeight="false" outlineLevel="0" collapsed="false">
      <c r="E35" s="4"/>
      <c r="F35" s="4"/>
      <c r="G35" s="4"/>
      <c r="H35" s="4"/>
      <c r="I35" s="4"/>
      <c r="J35" s="4"/>
    </row>
    <row r="36" customFormat="false" ht="12.75" hidden="false" customHeight="false" outlineLevel="0" collapsed="false">
      <c r="E36" s="4"/>
      <c r="F36" s="4"/>
      <c r="G36" s="4"/>
      <c r="H36" s="4"/>
      <c r="I36" s="4"/>
      <c r="J36" s="4"/>
    </row>
    <row r="37" customFormat="false" ht="12.75" hidden="false" customHeight="false" outlineLevel="0" collapsed="false">
      <c r="E37" s="4"/>
      <c r="F37" s="4"/>
      <c r="G37" s="4"/>
      <c r="H37" s="4"/>
      <c r="I37" s="4"/>
      <c r="J37" s="4"/>
    </row>
    <row r="38" customFormat="false" ht="12.75" hidden="false" customHeight="false" outlineLevel="0" collapsed="false">
      <c r="E38" s="4"/>
      <c r="F38" s="4"/>
      <c r="G38" s="4"/>
      <c r="H38" s="4"/>
      <c r="I38" s="4"/>
      <c r="J38" s="4"/>
    </row>
    <row r="39" customFormat="false" ht="12.75" hidden="false" customHeight="false" outlineLevel="0" collapsed="false">
      <c r="E39" s="4"/>
      <c r="F39" s="4"/>
      <c r="G39" s="4"/>
      <c r="H39" s="4"/>
      <c r="I39" s="4"/>
      <c r="J39" s="4"/>
    </row>
    <row r="40" customFormat="false" ht="12.75" hidden="false" customHeight="false" outlineLevel="0" collapsed="false">
      <c r="E40" s="4"/>
      <c r="F40" s="4"/>
      <c r="G40" s="4"/>
      <c r="H40" s="4"/>
      <c r="I40" s="4"/>
      <c r="J40" s="4"/>
    </row>
    <row r="41" customFormat="false" ht="12.75" hidden="false" customHeight="false" outlineLevel="0" collapsed="false">
      <c r="E41" s="4"/>
      <c r="F41" s="4"/>
      <c r="G41" s="4"/>
      <c r="H41" s="4"/>
      <c r="I41" s="4"/>
      <c r="J41" s="4"/>
    </row>
    <row r="42" customFormat="false" ht="12.75" hidden="false" customHeight="false" outlineLevel="0" collapsed="false">
      <c r="E42" s="4"/>
      <c r="F42" s="4"/>
      <c r="G42" s="4"/>
      <c r="H42" s="4"/>
      <c r="I42" s="4"/>
      <c r="J42" s="4"/>
    </row>
    <row r="43" customFormat="false" ht="12.75" hidden="false" customHeight="false" outlineLevel="0" collapsed="false">
      <c r="E43" s="4"/>
      <c r="F43" s="4"/>
      <c r="G43" s="4"/>
      <c r="H43" s="4"/>
      <c r="I43" s="4"/>
      <c r="J43" s="4"/>
    </row>
    <row r="44" customFormat="false" ht="12.75" hidden="false" customHeight="false" outlineLevel="0" collapsed="false">
      <c r="E44" s="4"/>
      <c r="F44" s="4"/>
      <c r="G44" s="4"/>
      <c r="H44" s="4"/>
      <c r="I44" s="4"/>
      <c r="J44" s="4"/>
    </row>
    <row r="45" customFormat="false" ht="12.75" hidden="false" customHeight="false" outlineLevel="0" collapsed="false">
      <c r="E45" s="4"/>
      <c r="F45" s="4"/>
      <c r="G45" s="4"/>
      <c r="H45" s="4"/>
      <c r="I45" s="4"/>
      <c r="J45" s="4"/>
    </row>
    <row r="46" customFormat="false" ht="12.75" hidden="false" customHeight="false" outlineLevel="0" collapsed="false">
      <c r="E46" s="4"/>
      <c r="F46" s="4"/>
      <c r="G46" s="4"/>
      <c r="H46" s="4"/>
      <c r="I46" s="4"/>
      <c r="J46" s="4"/>
    </row>
    <row r="47" customFormat="false" ht="12.75" hidden="false" customHeight="false" outlineLevel="0" collapsed="false">
      <c r="E47" s="4"/>
      <c r="F47" s="4"/>
      <c r="G47" s="4"/>
      <c r="H47" s="4"/>
      <c r="I47" s="4"/>
      <c r="J47" s="4"/>
    </row>
    <row r="48" customFormat="false" ht="12.75" hidden="false" customHeight="false" outlineLevel="0" collapsed="false">
      <c r="E48" s="4"/>
      <c r="F48" s="4"/>
      <c r="G48" s="4"/>
      <c r="H48" s="4"/>
      <c r="I48" s="4"/>
      <c r="J48" s="4"/>
    </row>
    <row r="49" customFormat="false" ht="12.75" hidden="false" customHeight="false" outlineLevel="0" collapsed="false">
      <c r="E49" s="4"/>
      <c r="F49" s="4"/>
      <c r="G49" s="4"/>
      <c r="H49" s="4"/>
      <c r="I49" s="4"/>
      <c r="J49" s="4"/>
    </row>
    <row r="50" customFormat="false" ht="12.75" hidden="false" customHeight="false" outlineLevel="0" collapsed="false">
      <c r="E50" s="4"/>
      <c r="F50" s="4"/>
      <c r="G50" s="4"/>
      <c r="H50" s="4"/>
      <c r="I50" s="4"/>
      <c r="J50" s="4"/>
    </row>
    <row r="51" customFormat="false" ht="12.75" hidden="false" customHeight="false" outlineLevel="0" collapsed="false">
      <c r="E51" s="4"/>
      <c r="F51" s="4"/>
      <c r="G51" s="4"/>
      <c r="H51" s="4"/>
      <c r="I51" s="4"/>
      <c r="J51" s="4"/>
    </row>
    <row r="52" customFormat="false" ht="12.75" hidden="false" customHeight="false" outlineLevel="0" collapsed="false">
      <c r="E52" s="4"/>
      <c r="F52" s="4"/>
      <c r="G52" s="4"/>
      <c r="H52" s="4"/>
      <c r="I52" s="4"/>
      <c r="J52" s="4"/>
    </row>
    <row r="53" customFormat="false" ht="12.75" hidden="false" customHeight="false" outlineLevel="0" collapsed="false">
      <c r="E53" s="4"/>
      <c r="F53" s="4"/>
      <c r="G53" s="4"/>
      <c r="H53" s="4"/>
      <c r="I53" s="4"/>
      <c r="J53" s="4"/>
    </row>
    <row r="54" customFormat="false" ht="12.75" hidden="false" customHeight="false" outlineLevel="0" collapsed="false">
      <c r="E54" s="4"/>
      <c r="F54" s="4"/>
      <c r="G54" s="4"/>
      <c r="H54" s="4"/>
      <c r="I54" s="4"/>
      <c r="J54" s="4"/>
    </row>
    <row r="55" customFormat="false" ht="12.75" hidden="false" customHeight="false" outlineLevel="0" collapsed="false">
      <c r="E55" s="4"/>
      <c r="F55" s="4"/>
      <c r="G55" s="4"/>
      <c r="H55" s="4"/>
      <c r="I55" s="4"/>
      <c r="J55" s="4"/>
    </row>
    <row r="56" customFormat="false" ht="12.75" hidden="false" customHeight="false" outlineLevel="0" collapsed="false">
      <c r="E56" s="4"/>
      <c r="F56" s="4"/>
      <c r="G56" s="4"/>
      <c r="H56" s="4"/>
      <c r="I56" s="4"/>
      <c r="J56" s="4"/>
    </row>
    <row r="57" customFormat="false" ht="12.75" hidden="false" customHeight="false" outlineLevel="0" collapsed="false">
      <c r="E57" s="4"/>
      <c r="F57" s="4"/>
      <c r="G57" s="4"/>
      <c r="H57" s="4"/>
      <c r="I57" s="4"/>
      <c r="J57" s="4"/>
    </row>
    <row r="58" customFormat="false" ht="12.75" hidden="false" customHeight="false" outlineLevel="0" collapsed="false">
      <c r="E58" s="4"/>
      <c r="F58" s="4"/>
      <c r="G58" s="4"/>
      <c r="H58" s="4"/>
      <c r="I58" s="4"/>
      <c r="J58" s="4"/>
    </row>
    <row r="59" customFormat="false" ht="12.75" hidden="false" customHeight="false" outlineLevel="0" collapsed="false">
      <c r="E59" s="4"/>
      <c r="F59" s="4"/>
      <c r="G59" s="4"/>
      <c r="H59" s="4"/>
      <c r="I59" s="4"/>
      <c r="J59" s="4"/>
    </row>
    <row r="60" customFormat="false" ht="12.75" hidden="false" customHeight="false" outlineLevel="0" collapsed="false">
      <c r="E60" s="4"/>
      <c r="F60" s="4"/>
      <c r="G60" s="4"/>
      <c r="H60" s="4"/>
      <c r="I60" s="4"/>
      <c r="J60" s="4"/>
    </row>
    <row r="61" customFormat="false" ht="12.75" hidden="false" customHeight="false" outlineLevel="0" collapsed="false">
      <c r="E61" s="4"/>
      <c r="F61" s="4"/>
      <c r="G61" s="4"/>
      <c r="H61" s="4"/>
      <c r="I61" s="4"/>
      <c r="J61" s="4"/>
    </row>
    <row r="62" customFormat="false" ht="12.75" hidden="false" customHeight="false" outlineLevel="0" collapsed="false">
      <c r="E62" s="4"/>
      <c r="F62" s="4"/>
      <c r="G62" s="4"/>
      <c r="H62" s="4"/>
      <c r="I62" s="4"/>
      <c r="J62" s="4"/>
    </row>
    <row r="63" customFormat="false" ht="12.75" hidden="false" customHeight="false" outlineLevel="0" collapsed="false">
      <c r="E63" s="4"/>
      <c r="F63" s="4"/>
      <c r="G63" s="4"/>
      <c r="H63" s="4"/>
      <c r="I63" s="4"/>
      <c r="J63" s="4"/>
    </row>
    <row r="64" customFormat="false" ht="12.75" hidden="false" customHeight="false" outlineLevel="0" collapsed="false">
      <c r="E64" s="4"/>
      <c r="F64" s="4"/>
      <c r="G64" s="4"/>
      <c r="H64" s="4"/>
      <c r="I64" s="4"/>
      <c r="J64" s="4"/>
    </row>
    <row r="65" customFormat="false" ht="12.75" hidden="false" customHeight="false" outlineLevel="0" collapsed="false">
      <c r="E65" s="4"/>
      <c r="F65" s="4"/>
      <c r="G65" s="4"/>
      <c r="H65" s="4"/>
      <c r="I65" s="4"/>
      <c r="J65" s="4"/>
    </row>
    <row r="66" customFormat="false" ht="12.75" hidden="false" customHeight="false" outlineLevel="0" collapsed="false">
      <c r="E66" s="4"/>
      <c r="F66" s="4"/>
      <c r="G66" s="4"/>
      <c r="H66" s="4"/>
      <c r="I66" s="4"/>
      <c r="J66" s="4"/>
    </row>
    <row r="67" customFormat="false" ht="12.75" hidden="false" customHeight="false" outlineLevel="0" collapsed="false">
      <c r="E67" s="4"/>
      <c r="F67" s="4"/>
      <c r="G67" s="4"/>
      <c r="H67" s="4"/>
      <c r="I67" s="4"/>
      <c r="J67" s="4"/>
    </row>
    <row r="68" customFormat="false" ht="12.75" hidden="false" customHeight="false" outlineLevel="0" collapsed="false">
      <c r="E68" s="4"/>
      <c r="F68" s="4"/>
      <c r="G68" s="4"/>
      <c r="H68" s="4"/>
      <c r="I68" s="4"/>
      <c r="J68" s="4"/>
    </row>
    <row r="69" customFormat="false" ht="12.75" hidden="false" customHeight="false" outlineLevel="0" collapsed="false">
      <c r="E69" s="4"/>
      <c r="F69" s="4"/>
      <c r="G69" s="4"/>
      <c r="H69" s="4"/>
      <c r="I69" s="4"/>
      <c r="J69" s="4"/>
    </row>
    <row r="70" customFormat="false" ht="12.75" hidden="false" customHeight="false" outlineLevel="0" collapsed="false">
      <c r="E70" s="4"/>
      <c r="F70" s="4"/>
      <c r="G70" s="4"/>
      <c r="H70" s="4"/>
      <c r="I70" s="4"/>
      <c r="J70" s="4"/>
    </row>
    <row r="71" customFormat="false" ht="12.75" hidden="false" customHeight="false" outlineLevel="0" collapsed="false">
      <c r="E71" s="4"/>
      <c r="F71" s="4"/>
      <c r="G71" s="4"/>
      <c r="H71" s="4"/>
      <c r="I71" s="4"/>
      <c r="J71" s="4"/>
    </row>
    <row r="72" customFormat="false" ht="12.75" hidden="false" customHeight="false" outlineLevel="0" collapsed="false">
      <c r="E72" s="4"/>
      <c r="F72" s="4"/>
      <c r="G72" s="4"/>
      <c r="H72" s="4"/>
      <c r="I72" s="4"/>
      <c r="J72" s="4"/>
    </row>
    <row r="73" customFormat="false" ht="12.75" hidden="false" customHeight="false" outlineLevel="0" collapsed="false">
      <c r="E73" s="4"/>
      <c r="F73" s="4"/>
      <c r="G73" s="4"/>
      <c r="H73" s="4"/>
      <c r="I73" s="4"/>
      <c r="J73" s="4"/>
    </row>
    <row r="74" customFormat="false" ht="12.75" hidden="false" customHeight="false" outlineLevel="0" collapsed="false">
      <c r="E74" s="4"/>
      <c r="F74" s="4"/>
      <c r="G74" s="4"/>
      <c r="H74" s="4"/>
      <c r="I74" s="4"/>
      <c r="J74" s="4"/>
    </row>
    <row r="75" customFormat="false" ht="12.75" hidden="false" customHeight="false" outlineLevel="0" collapsed="false">
      <c r="E75" s="4"/>
      <c r="F75" s="4"/>
      <c r="G75" s="4"/>
      <c r="H75" s="4"/>
      <c r="I75" s="4"/>
      <c r="J75" s="4"/>
    </row>
    <row r="76" customFormat="false" ht="12.75" hidden="false" customHeight="false" outlineLevel="0" collapsed="false">
      <c r="E76" s="4"/>
      <c r="F76" s="4"/>
      <c r="G76" s="4"/>
      <c r="H76" s="4"/>
      <c r="I76" s="4"/>
      <c r="J76" s="4"/>
    </row>
    <row r="77" customFormat="false" ht="12.75" hidden="false" customHeight="false" outlineLevel="0" collapsed="false">
      <c r="E77" s="4"/>
      <c r="F77" s="4"/>
      <c r="G77" s="4"/>
      <c r="H77" s="4"/>
      <c r="I77" s="4"/>
      <c r="J77" s="4"/>
    </row>
    <row r="78" customFormat="false" ht="12.75" hidden="false" customHeight="false" outlineLevel="0" collapsed="false">
      <c r="E78" s="4"/>
      <c r="F78" s="4"/>
      <c r="G78" s="4"/>
      <c r="H78" s="4"/>
      <c r="I78" s="4"/>
      <c r="J78" s="4"/>
    </row>
    <row r="79" customFormat="false" ht="12.75" hidden="false" customHeight="false" outlineLevel="0" collapsed="false">
      <c r="E79" s="4"/>
      <c r="F79" s="4"/>
      <c r="G79" s="4"/>
      <c r="H79" s="4"/>
      <c r="I79" s="4"/>
      <c r="J79" s="4"/>
    </row>
    <row r="80" customFormat="false" ht="12.75" hidden="false" customHeight="false" outlineLevel="0" collapsed="false">
      <c r="E80" s="4"/>
      <c r="F80" s="4"/>
      <c r="G80" s="4"/>
      <c r="H80" s="4"/>
      <c r="I80" s="4"/>
      <c r="J80" s="4"/>
    </row>
    <row r="81" customFormat="false" ht="12.75" hidden="false" customHeight="false" outlineLevel="0" collapsed="false">
      <c r="E81" s="4"/>
      <c r="F81" s="4"/>
      <c r="G81" s="4"/>
      <c r="H81" s="4"/>
      <c r="I81" s="4"/>
      <c r="J81" s="4"/>
    </row>
    <row r="82" customFormat="false" ht="12.75" hidden="false" customHeight="false" outlineLevel="0" collapsed="false">
      <c r="E82" s="4"/>
      <c r="F82" s="4"/>
      <c r="G82" s="4"/>
      <c r="H82" s="4"/>
      <c r="I82" s="4"/>
      <c r="J82" s="4"/>
    </row>
    <row r="83" customFormat="false" ht="12.75" hidden="false" customHeight="false" outlineLevel="0" collapsed="false">
      <c r="E83" s="4"/>
      <c r="F83" s="4"/>
      <c r="G83" s="4"/>
      <c r="H83" s="4"/>
      <c r="I83" s="4"/>
      <c r="J83" s="4"/>
    </row>
    <row r="84" customFormat="false" ht="12.75" hidden="false" customHeight="false" outlineLevel="0" collapsed="false">
      <c r="E84" s="4"/>
      <c r="F84" s="4"/>
      <c r="G84" s="4"/>
      <c r="H84" s="4"/>
      <c r="I84" s="4"/>
      <c r="J84" s="4"/>
    </row>
    <row r="85" customFormat="false" ht="12.75" hidden="false" customHeight="false" outlineLevel="0" collapsed="false">
      <c r="E85" s="4"/>
      <c r="F85" s="4"/>
      <c r="G85" s="4"/>
      <c r="H85" s="4"/>
      <c r="I85" s="4"/>
      <c r="J85" s="4"/>
    </row>
    <row r="86" customFormat="false" ht="12.75" hidden="false" customHeight="false" outlineLevel="0" collapsed="false">
      <c r="E86" s="4"/>
      <c r="F86" s="4"/>
      <c r="G86" s="4"/>
      <c r="H86" s="4"/>
      <c r="I86" s="4"/>
      <c r="J86" s="4"/>
    </row>
    <row r="87" customFormat="false" ht="12.75" hidden="false" customHeight="false" outlineLevel="0" collapsed="false">
      <c r="E87" s="4"/>
      <c r="F87" s="4"/>
      <c r="G87" s="4"/>
      <c r="H87" s="4"/>
      <c r="I87" s="4"/>
      <c r="J87" s="4"/>
    </row>
    <row r="88" customFormat="false" ht="12.75" hidden="false" customHeight="false" outlineLevel="0" collapsed="false">
      <c r="E88" s="4"/>
      <c r="F88" s="4"/>
      <c r="G88" s="4"/>
      <c r="H88" s="4"/>
      <c r="I88" s="4"/>
      <c r="J88" s="4"/>
    </row>
    <row r="89" customFormat="false" ht="12.75" hidden="false" customHeight="false" outlineLevel="0" collapsed="false">
      <c r="E89" s="4"/>
      <c r="F89" s="4"/>
      <c r="G89" s="4"/>
      <c r="H89" s="4"/>
      <c r="I89" s="4"/>
      <c r="J89" s="4"/>
    </row>
    <row r="90" customFormat="false" ht="12.75" hidden="false" customHeight="false" outlineLevel="0" collapsed="false">
      <c r="E90" s="4"/>
      <c r="F90" s="4"/>
      <c r="G90" s="4"/>
      <c r="H90" s="4"/>
      <c r="I90" s="4"/>
      <c r="J90" s="4"/>
    </row>
    <row r="91" customFormat="false" ht="12.75" hidden="false" customHeight="false" outlineLevel="0" collapsed="false">
      <c r="E91" s="4"/>
      <c r="F91" s="4"/>
      <c r="G91" s="4"/>
      <c r="H91" s="4"/>
      <c r="I91" s="4"/>
      <c r="J91" s="4"/>
    </row>
    <row r="92" customFormat="false" ht="12.75" hidden="false" customHeight="false" outlineLevel="0" collapsed="false">
      <c r="E92" s="4"/>
      <c r="F92" s="4"/>
      <c r="G92" s="4"/>
      <c r="H92" s="4"/>
      <c r="I92" s="4"/>
      <c r="J92" s="4"/>
    </row>
    <row r="93" customFormat="false" ht="12.75" hidden="false" customHeight="false" outlineLevel="0" collapsed="false">
      <c r="E93" s="4"/>
      <c r="F93" s="4"/>
      <c r="G93" s="4"/>
      <c r="H93" s="4"/>
      <c r="I93" s="4"/>
      <c r="J93" s="4"/>
    </row>
    <row r="94" customFormat="false" ht="12.75" hidden="false" customHeight="false" outlineLevel="0" collapsed="false">
      <c r="E94" s="4"/>
      <c r="F94" s="4"/>
      <c r="G94" s="4"/>
      <c r="H94" s="4"/>
      <c r="I94" s="4"/>
      <c r="J94" s="4"/>
    </row>
    <row r="95" customFormat="false" ht="12.75" hidden="false" customHeight="false" outlineLevel="0" collapsed="false">
      <c r="E95" s="4"/>
      <c r="F95" s="4"/>
      <c r="G95" s="4"/>
      <c r="H95" s="4"/>
      <c r="I95" s="4"/>
      <c r="J95" s="4"/>
    </row>
    <row r="96" customFormat="false" ht="12.75" hidden="false" customHeight="false" outlineLevel="0" collapsed="false">
      <c r="E96" s="4"/>
      <c r="F96" s="4"/>
      <c r="G96" s="4"/>
      <c r="H96" s="4"/>
      <c r="I96" s="4"/>
      <c r="J96" s="4"/>
    </row>
    <row r="97" customFormat="false" ht="12.75" hidden="false" customHeight="false" outlineLevel="0" collapsed="false">
      <c r="E97" s="4"/>
      <c r="F97" s="4"/>
      <c r="G97" s="4"/>
      <c r="H97" s="4"/>
      <c r="I97" s="4"/>
      <c r="J97" s="4"/>
    </row>
    <row r="98" customFormat="false" ht="12.75" hidden="false" customHeight="false" outlineLevel="0" collapsed="false">
      <c r="E98" s="4"/>
      <c r="F98" s="4"/>
      <c r="G98" s="4"/>
      <c r="H98" s="4"/>
      <c r="I98" s="4"/>
      <c r="J98" s="4"/>
    </row>
    <row r="99" customFormat="false" ht="12.75" hidden="false" customHeight="false" outlineLevel="0" collapsed="false">
      <c r="E99" s="4"/>
      <c r="F99" s="4"/>
      <c r="G99" s="4"/>
      <c r="H99" s="4"/>
      <c r="I99" s="4"/>
      <c r="J99" s="4"/>
    </row>
    <row r="100" customFormat="false" ht="12.75" hidden="false" customHeight="false" outlineLevel="0" collapsed="false">
      <c r="E100" s="4"/>
      <c r="F100" s="4"/>
      <c r="G100" s="4"/>
      <c r="H100" s="4"/>
      <c r="I100" s="4"/>
      <c r="J100" s="4"/>
    </row>
    <row r="101" customFormat="false" ht="12.75" hidden="false" customHeight="false" outlineLevel="0" collapsed="false">
      <c r="E101" s="4"/>
      <c r="F101" s="4"/>
      <c r="G101" s="4"/>
      <c r="H101" s="4"/>
      <c r="I101" s="4"/>
      <c r="J101" s="4"/>
    </row>
    <row r="102" customFormat="false" ht="12.75" hidden="false" customHeight="false" outlineLevel="0" collapsed="false">
      <c r="E102" s="4"/>
      <c r="F102" s="4"/>
      <c r="G102" s="4"/>
      <c r="H102" s="4"/>
      <c r="I102" s="4"/>
      <c r="J102" s="4"/>
    </row>
    <row r="103" customFormat="false" ht="12.75" hidden="false" customHeight="false" outlineLevel="0" collapsed="false">
      <c r="E103" s="4"/>
      <c r="F103" s="4"/>
      <c r="G103" s="4"/>
      <c r="H103" s="4"/>
      <c r="I103" s="4"/>
      <c r="J103" s="4"/>
    </row>
    <row r="104" customFormat="false" ht="12.75" hidden="false" customHeight="false" outlineLevel="0" collapsed="false">
      <c r="E104" s="4"/>
      <c r="F104" s="4"/>
      <c r="G104" s="4"/>
      <c r="H104" s="4"/>
      <c r="I104" s="4"/>
      <c r="J104" s="4"/>
    </row>
    <row r="105" customFormat="false" ht="12.75" hidden="false" customHeight="false" outlineLevel="0" collapsed="false">
      <c r="E105" s="4"/>
      <c r="F105" s="4"/>
      <c r="G105" s="4"/>
      <c r="H105" s="4"/>
      <c r="I105" s="4"/>
      <c r="J105" s="4"/>
    </row>
    <row r="106" customFormat="false" ht="12.75" hidden="false" customHeight="false" outlineLevel="0" collapsed="false">
      <c r="E106" s="4"/>
      <c r="F106" s="4"/>
      <c r="G106" s="4"/>
      <c r="H106" s="4"/>
      <c r="I106" s="4"/>
      <c r="J106" s="4"/>
    </row>
    <row r="107" customFormat="false" ht="12.75" hidden="false" customHeight="false" outlineLevel="0" collapsed="false">
      <c r="E107" s="4"/>
      <c r="F107" s="4"/>
      <c r="G107" s="4"/>
      <c r="H107" s="4"/>
      <c r="I107" s="4"/>
      <c r="J107" s="4"/>
    </row>
    <row r="108" customFormat="false" ht="12.75" hidden="false" customHeight="false" outlineLevel="0" collapsed="false">
      <c r="E108" s="4"/>
      <c r="F108" s="4"/>
      <c r="G108" s="4"/>
      <c r="H108" s="4"/>
      <c r="I108" s="4"/>
      <c r="J108" s="4"/>
    </row>
    <row r="109" customFormat="false" ht="12.75" hidden="false" customHeight="false" outlineLevel="0" collapsed="false">
      <c r="E109" s="4"/>
      <c r="F109" s="4"/>
      <c r="G109" s="4"/>
      <c r="H109" s="4"/>
      <c r="I109" s="4"/>
      <c r="J109" s="4"/>
    </row>
    <row r="110" customFormat="false" ht="12.75" hidden="false" customHeight="false" outlineLevel="0" collapsed="false">
      <c r="E110" s="4"/>
      <c r="F110" s="4"/>
      <c r="G110" s="4"/>
      <c r="H110" s="4"/>
      <c r="I110" s="4"/>
      <c r="J110" s="4"/>
    </row>
    <row r="111" customFormat="false" ht="12.75" hidden="false" customHeight="false" outlineLevel="0" collapsed="false">
      <c r="E111" s="4"/>
      <c r="F111" s="4"/>
      <c r="G111" s="4"/>
      <c r="H111" s="4"/>
      <c r="I111" s="4"/>
      <c r="J111" s="4"/>
    </row>
    <row r="112" customFormat="false" ht="12.75" hidden="false" customHeight="false" outlineLevel="0" collapsed="false">
      <c r="E112" s="4"/>
      <c r="F112" s="4"/>
      <c r="G112" s="4"/>
      <c r="H112" s="4"/>
      <c r="I112" s="4"/>
      <c r="J112" s="4"/>
    </row>
    <row r="113" customFormat="false" ht="12.75" hidden="false" customHeight="false" outlineLevel="0" collapsed="false">
      <c r="E113" s="4"/>
      <c r="F113" s="4"/>
      <c r="G113" s="4"/>
      <c r="H113" s="4"/>
      <c r="I113" s="4"/>
      <c r="J113" s="4"/>
    </row>
    <row r="114" customFormat="false" ht="12.75" hidden="false" customHeight="false" outlineLevel="0" collapsed="false">
      <c r="E114" s="4"/>
      <c r="F114" s="4"/>
      <c r="G114" s="4"/>
      <c r="H114" s="4"/>
      <c r="I114" s="4"/>
      <c r="J114" s="4"/>
    </row>
    <row r="115" customFormat="false" ht="12.75" hidden="false" customHeight="false" outlineLevel="0" collapsed="false">
      <c r="E115" s="4"/>
      <c r="F115" s="4"/>
      <c r="G115" s="4"/>
      <c r="H115" s="4"/>
      <c r="I115" s="4"/>
      <c r="J115" s="4"/>
    </row>
    <row r="116" customFormat="false" ht="12.75" hidden="false" customHeight="false" outlineLevel="0" collapsed="false">
      <c r="E116" s="4"/>
      <c r="F116" s="4"/>
      <c r="G116" s="4"/>
      <c r="H116" s="4"/>
      <c r="I116" s="4"/>
      <c r="J116" s="4"/>
    </row>
    <row r="117" customFormat="false" ht="12.75" hidden="false" customHeight="false" outlineLevel="0" collapsed="false">
      <c r="E117" s="4"/>
      <c r="F117" s="4"/>
      <c r="G117" s="4"/>
      <c r="H117" s="4"/>
      <c r="I117" s="4"/>
      <c r="J117" s="4"/>
    </row>
    <row r="118" customFormat="false" ht="12.75" hidden="false" customHeight="false" outlineLevel="0" collapsed="false">
      <c r="E118" s="4"/>
      <c r="F118" s="4"/>
      <c r="G118" s="4"/>
      <c r="H118" s="4"/>
      <c r="I118" s="4"/>
      <c r="J118" s="4"/>
    </row>
    <row r="119" customFormat="false" ht="12.75" hidden="false" customHeight="false" outlineLevel="0" collapsed="false">
      <c r="E119" s="4"/>
      <c r="F119" s="4"/>
      <c r="G119" s="4"/>
      <c r="H119" s="4"/>
      <c r="I119" s="4"/>
      <c r="J119" s="4"/>
    </row>
    <row r="120" customFormat="false" ht="12.75" hidden="false" customHeight="false" outlineLevel="0" collapsed="false">
      <c r="E120" s="4"/>
      <c r="F120" s="4"/>
      <c r="G120" s="4"/>
      <c r="H120" s="4"/>
      <c r="I120" s="4"/>
      <c r="J120" s="4"/>
    </row>
    <row r="121" customFormat="false" ht="12.75" hidden="false" customHeight="false" outlineLevel="0" collapsed="false">
      <c r="E121" s="4"/>
      <c r="F121" s="4"/>
      <c r="G121" s="4"/>
      <c r="H121" s="4"/>
      <c r="I121" s="4"/>
      <c r="J121" s="4"/>
    </row>
    <row r="122" customFormat="false" ht="12.75" hidden="false" customHeight="false" outlineLevel="0" collapsed="false">
      <c r="E122" s="4"/>
      <c r="F122" s="4"/>
      <c r="G122" s="4"/>
      <c r="H122" s="4"/>
      <c r="I122" s="4"/>
      <c r="J122" s="4"/>
    </row>
    <row r="123" customFormat="false" ht="12.75" hidden="false" customHeight="false" outlineLevel="0" collapsed="false">
      <c r="E123" s="4"/>
      <c r="F123" s="4"/>
      <c r="G123" s="4"/>
      <c r="H123" s="4"/>
      <c r="I123" s="4"/>
      <c r="J123" s="4"/>
    </row>
    <row r="124" customFormat="false" ht="12.75" hidden="false" customHeight="false" outlineLevel="0" collapsed="false">
      <c r="E124" s="4"/>
      <c r="F124" s="4"/>
      <c r="G124" s="4"/>
      <c r="H124" s="4"/>
      <c r="I124" s="4"/>
      <c r="J124" s="4"/>
    </row>
    <row r="125" customFormat="false" ht="12.75" hidden="false" customHeight="false" outlineLevel="0" collapsed="false">
      <c r="E125" s="4"/>
      <c r="F125" s="4"/>
      <c r="G125" s="4"/>
      <c r="H125" s="4"/>
      <c r="I125" s="4"/>
      <c r="J125" s="4"/>
    </row>
    <row r="126" customFormat="false" ht="12.75" hidden="false" customHeight="false" outlineLevel="0" collapsed="false">
      <c r="E126" s="4"/>
      <c r="F126" s="4"/>
      <c r="G126" s="4"/>
      <c r="H126" s="4"/>
      <c r="I126" s="4"/>
      <c r="J126" s="4"/>
    </row>
    <row r="127" customFormat="false" ht="12.75" hidden="false" customHeight="false" outlineLevel="0" collapsed="false">
      <c r="E127" s="4"/>
      <c r="F127" s="4"/>
      <c r="G127" s="4"/>
      <c r="H127" s="4"/>
      <c r="I127" s="4"/>
      <c r="J127" s="4"/>
    </row>
    <row r="128" customFormat="false" ht="12.75" hidden="false" customHeight="false" outlineLevel="0" collapsed="false">
      <c r="E128" s="4"/>
      <c r="F128" s="4"/>
      <c r="G128" s="4"/>
      <c r="H128" s="4"/>
      <c r="I128" s="4"/>
      <c r="J128" s="4"/>
    </row>
    <row r="129" customFormat="false" ht="12.75" hidden="false" customHeight="false" outlineLevel="0" collapsed="false">
      <c r="E129" s="4"/>
      <c r="F129" s="4"/>
      <c r="G129" s="4"/>
      <c r="H129" s="4"/>
      <c r="I129" s="4"/>
      <c r="J129" s="4"/>
    </row>
    <row r="130" customFormat="false" ht="12.75" hidden="false" customHeight="false" outlineLevel="0" collapsed="false">
      <c r="E130" s="4"/>
      <c r="F130" s="4"/>
      <c r="G130" s="4"/>
      <c r="H130" s="4"/>
      <c r="I130" s="4"/>
      <c r="J130" s="4"/>
    </row>
    <row r="131" customFormat="false" ht="12.75" hidden="false" customHeight="false" outlineLevel="0" collapsed="false">
      <c r="E131" s="4"/>
      <c r="F131" s="4"/>
      <c r="G131" s="4"/>
      <c r="H131" s="4"/>
      <c r="I131" s="4"/>
      <c r="J131" s="4"/>
    </row>
    <row r="132" customFormat="false" ht="12.75" hidden="false" customHeight="false" outlineLevel="0" collapsed="false">
      <c r="E132" s="4"/>
      <c r="F132" s="4"/>
      <c r="G132" s="4"/>
      <c r="H132" s="4"/>
      <c r="I132" s="4"/>
      <c r="J132" s="4"/>
    </row>
    <row r="133" customFormat="false" ht="12.75" hidden="false" customHeight="false" outlineLevel="0" collapsed="false">
      <c r="E133" s="4"/>
      <c r="F133" s="4"/>
      <c r="G133" s="4"/>
      <c r="H133" s="4"/>
      <c r="I133" s="4"/>
      <c r="J133" s="4"/>
    </row>
    <row r="134" customFormat="false" ht="12.75" hidden="false" customHeight="false" outlineLevel="0" collapsed="false">
      <c r="E134" s="4"/>
      <c r="F134" s="4"/>
      <c r="G134" s="4"/>
      <c r="H134" s="4"/>
      <c r="I134" s="4"/>
      <c r="J134" s="4"/>
    </row>
    <row r="135" customFormat="false" ht="12.75" hidden="false" customHeight="false" outlineLevel="0" collapsed="false">
      <c r="E135" s="4"/>
      <c r="F135" s="4"/>
      <c r="G135" s="4"/>
      <c r="H135" s="4"/>
      <c r="I135" s="4"/>
      <c r="J135" s="4"/>
    </row>
    <row r="136" customFormat="false" ht="12.75" hidden="false" customHeight="false" outlineLevel="0" collapsed="false">
      <c r="E136" s="4"/>
      <c r="F136" s="4"/>
      <c r="G136" s="4"/>
      <c r="H136" s="4"/>
      <c r="I136" s="4"/>
      <c r="J136" s="4"/>
    </row>
    <row r="137" customFormat="false" ht="12.75" hidden="false" customHeight="false" outlineLevel="0" collapsed="false">
      <c r="E137" s="4"/>
      <c r="F137" s="4"/>
      <c r="G137" s="4"/>
      <c r="H137" s="4"/>
      <c r="I137" s="4"/>
      <c r="J137" s="4"/>
    </row>
    <row r="138" customFormat="false" ht="12.75" hidden="false" customHeight="false" outlineLevel="0" collapsed="false">
      <c r="E138" s="4"/>
      <c r="F138" s="4"/>
      <c r="G138" s="4"/>
      <c r="H138" s="4"/>
      <c r="I138" s="4"/>
      <c r="J138" s="4"/>
    </row>
    <row r="139" customFormat="false" ht="12.75" hidden="false" customHeight="false" outlineLevel="0" collapsed="false">
      <c r="E139" s="4"/>
      <c r="F139" s="4"/>
      <c r="G139" s="4"/>
      <c r="H139" s="4"/>
      <c r="I139" s="4"/>
      <c r="J139" s="4"/>
    </row>
    <row r="140" customFormat="false" ht="12.75" hidden="false" customHeight="false" outlineLevel="0" collapsed="false">
      <c r="E140" s="4"/>
      <c r="F140" s="4"/>
      <c r="G140" s="4"/>
      <c r="H140" s="4"/>
      <c r="I140" s="4"/>
      <c r="J140" s="4"/>
    </row>
    <row r="141" customFormat="false" ht="12.75" hidden="false" customHeight="false" outlineLevel="0" collapsed="false">
      <c r="E141" s="4"/>
      <c r="F141" s="4"/>
      <c r="G141" s="4"/>
      <c r="H141" s="4"/>
      <c r="I141" s="4"/>
      <c r="J141" s="4"/>
    </row>
    <row r="142" customFormat="false" ht="12.75" hidden="false" customHeight="false" outlineLevel="0" collapsed="false">
      <c r="E142" s="4"/>
      <c r="F142" s="4"/>
      <c r="G142" s="4"/>
      <c r="H142" s="4"/>
      <c r="I142" s="4"/>
      <c r="J142" s="4"/>
    </row>
    <row r="143" customFormat="false" ht="12.75" hidden="false" customHeight="false" outlineLevel="0" collapsed="false">
      <c r="E143" s="4"/>
      <c r="F143" s="4"/>
      <c r="G143" s="4"/>
      <c r="H143" s="4"/>
      <c r="I143" s="4"/>
      <c r="J143" s="4"/>
    </row>
    <row r="144" customFormat="false" ht="12.75" hidden="false" customHeight="false" outlineLevel="0" collapsed="false">
      <c r="E144" s="4"/>
      <c r="F144" s="4"/>
      <c r="G144" s="4"/>
      <c r="H144" s="4"/>
      <c r="I144" s="4"/>
      <c r="J144" s="4"/>
    </row>
    <row r="145" customFormat="false" ht="12.75" hidden="false" customHeight="false" outlineLevel="0" collapsed="false">
      <c r="E145" s="4"/>
      <c r="F145" s="4"/>
      <c r="G145" s="4"/>
      <c r="H145" s="4"/>
      <c r="I145" s="4"/>
      <c r="J145" s="4"/>
    </row>
    <row r="146" customFormat="false" ht="12.75" hidden="false" customHeight="false" outlineLevel="0" collapsed="false">
      <c r="E146" s="4"/>
      <c r="F146" s="4"/>
      <c r="G146" s="4"/>
      <c r="H146" s="4"/>
      <c r="I146" s="4"/>
      <c r="J146" s="4"/>
    </row>
    <row r="147" customFormat="false" ht="12.75" hidden="false" customHeight="false" outlineLevel="0" collapsed="false">
      <c r="E147" s="4"/>
      <c r="F147" s="4"/>
      <c r="G147" s="4"/>
      <c r="H147" s="4"/>
      <c r="I147" s="4"/>
      <c r="J147" s="4"/>
    </row>
    <row r="148" customFormat="false" ht="12.75" hidden="false" customHeight="false" outlineLevel="0" collapsed="false">
      <c r="E148" s="4"/>
      <c r="F148" s="4"/>
      <c r="G148" s="4"/>
      <c r="H148" s="4"/>
      <c r="I148" s="4"/>
      <c r="J148" s="4"/>
    </row>
    <row r="149" customFormat="false" ht="12.75" hidden="false" customHeight="false" outlineLevel="0" collapsed="false">
      <c r="E149" s="4"/>
      <c r="F149" s="4"/>
      <c r="G149" s="4"/>
      <c r="H149" s="4"/>
      <c r="I149" s="4"/>
      <c r="J149" s="4"/>
    </row>
    <row r="150" customFormat="false" ht="12.75" hidden="false" customHeight="false" outlineLevel="0" collapsed="false">
      <c r="E150" s="4"/>
      <c r="F150" s="4"/>
      <c r="G150" s="4"/>
      <c r="H150" s="4"/>
      <c r="I150" s="4"/>
      <c r="J150" s="4"/>
    </row>
    <row r="151" customFormat="false" ht="12.75" hidden="false" customHeight="false" outlineLevel="0" collapsed="false">
      <c r="E151" s="4"/>
      <c r="F151" s="4"/>
      <c r="G151" s="4"/>
      <c r="H151" s="4"/>
      <c r="I151" s="4"/>
      <c r="J151" s="4"/>
    </row>
    <row r="152" customFormat="false" ht="12.75" hidden="false" customHeight="false" outlineLevel="0" collapsed="false">
      <c r="E152" s="4"/>
      <c r="F152" s="4"/>
      <c r="G152" s="4"/>
      <c r="H152" s="4"/>
      <c r="I152" s="4"/>
      <c r="J152" s="4"/>
    </row>
    <row r="153" customFormat="false" ht="12.75" hidden="false" customHeight="false" outlineLevel="0" collapsed="false">
      <c r="E153" s="4"/>
      <c r="F153" s="4"/>
      <c r="G153" s="4"/>
      <c r="H153" s="4"/>
      <c r="I153" s="4"/>
      <c r="J153" s="4"/>
    </row>
    <row r="154" customFormat="false" ht="12.75" hidden="false" customHeight="false" outlineLevel="0" collapsed="false">
      <c r="E154" s="4"/>
      <c r="F154" s="4"/>
      <c r="G154" s="4"/>
      <c r="H154" s="4"/>
      <c r="I154" s="4"/>
      <c r="J154" s="4"/>
    </row>
    <row r="155" customFormat="false" ht="12.75" hidden="false" customHeight="false" outlineLevel="0" collapsed="false">
      <c r="E155" s="4"/>
      <c r="F155" s="4"/>
      <c r="G155" s="4"/>
      <c r="H155" s="4"/>
      <c r="I155" s="4"/>
      <c r="J155" s="4"/>
    </row>
    <row r="156" customFormat="false" ht="12.75" hidden="false" customHeight="false" outlineLevel="0" collapsed="false">
      <c r="E156" s="4"/>
      <c r="F156" s="4"/>
      <c r="G156" s="4"/>
      <c r="H156" s="4"/>
      <c r="I156" s="4"/>
      <c r="J156" s="4"/>
    </row>
    <row r="157" customFormat="false" ht="12.75" hidden="false" customHeight="false" outlineLevel="0" collapsed="false">
      <c r="E157" s="4"/>
      <c r="F157" s="4"/>
      <c r="G157" s="4"/>
      <c r="H157" s="4"/>
      <c r="I157" s="4"/>
      <c r="J157" s="4"/>
    </row>
    <row r="158" customFormat="false" ht="12.75" hidden="false" customHeight="false" outlineLevel="0" collapsed="false">
      <c r="E158" s="4"/>
      <c r="F158" s="4"/>
      <c r="G158" s="4"/>
      <c r="H158" s="4"/>
      <c r="I158" s="4"/>
      <c r="J158" s="4"/>
    </row>
    <row r="159" customFormat="false" ht="12.75" hidden="false" customHeight="false" outlineLevel="0" collapsed="false">
      <c r="E159" s="4"/>
      <c r="F159" s="4"/>
      <c r="G159" s="4"/>
      <c r="H159" s="4"/>
      <c r="I159" s="4"/>
      <c r="J159" s="4"/>
    </row>
    <row r="160" customFormat="false" ht="12.75" hidden="false" customHeight="false" outlineLevel="0" collapsed="false">
      <c r="E160" s="4"/>
      <c r="F160" s="4"/>
      <c r="G160" s="4"/>
      <c r="H160" s="4"/>
      <c r="I160" s="4"/>
      <c r="J160" s="4"/>
    </row>
    <row r="161" customFormat="false" ht="12.75" hidden="false" customHeight="false" outlineLevel="0" collapsed="false">
      <c r="E161" s="4"/>
      <c r="F161" s="4"/>
      <c r="G161" s="4"/>
      <c r="H161" s="4"/>
      <c r="I161" s="4"/>
      <c r="J161" s="4"/>
    </row>
    <row r="162" customFormat="false" ht="12.75" hidden="false" customHeight="false" outlineLevel="0" collapsed="false">
      <c r="E162" s="4"/>
      <c r="F162" s="4"/>
      <c r="G162" s="4"/>
      <c r="H162" s="4"/>
      <c r="I162" s="4"/>
      <c r="J162" s="4"/>
    </row>
    <row r="163" customFormat="false" ht="12.75" hidden="false" customHeight="false" outlineLevel="0" collapsed="false">
      <c r="E163" s="4"/>
      <c r="F163" s="4"/>
      <c r="G163" s="4"/>
      <c r="H163" s="4"/>
      <c r="I163" s="4"/>
      <c r="J163" s="4"/>
    </row>
    <row r="164" customFormat="false" ht="12.75" hidden="false" customHeight="false" outlineLevel="0" collapsed="false">
      <c r="E164" s="4"/>
      <c r="F164" s="4"/>
      <c r="G164" s="4"/>
      <c r="H164" s="4"/>
      <c r="I164" s="4"/>
      <c r="J164" s="4"/>
    </row>
    <row r="165" customFormat="false" ht="12.75" hidden="false" customHeight="false" outlineLevel="0" collapsed="false">
      <c r="E165" s="4"/>
      <c r="F165" s="4"/>
      <c r="G165" s="4"/>
      <c r="H165" s="4"/>
      <c r="I165" s="4"/>
      <c r="J165" s="4"/>
    </row>
    <row r="166" customFormat="false" ht="12.75" hidden="false" customHeight="false" outlineLevel="0" collapsed="false">
      <c r="E166" s="4"/>
      <c r="F166" s="4"/>
      <c r="G166" s="4"/>
      <c r="H166" s="4"/>
      <c r="I166" s="4"/>
      <c r="J166" s="4"/>
    </row>
    <row r="167" customFormat="false" ht="12.75" hidden="false" customHeight="false" outlineLevel="0" collapsed="false">
      <c r="E167" s="4"/>
      <c r="F167" s="4"/>
      <c r="G167" s="4"/>
      <c r="H167" s="4"/>
      <c r="I167" s="4"/>
      <c r="J167" s="4"/>
    </row>
    <row r="168" customFormat="false" ht="12.75" hidden="false" customHeight="false" outlineLevel="0" collapsed="false">
      <c r="E168" s="4"/>
      <c r="F168" s="4"/>
      <c r="G168" s="4"/>
      <c r="H168" s="4"/>
      <c r="I168" s="4"/>
      <c r="J168" s="4"/>
    </row>
    <row r="169" customFormat="false" ht="12.75" hidden="false" customHeight="false" outlineLevel="0" collapsed="false">
      <c r="E169" s="4"/>
      <c r="F169" s="4"/>
      <c r="G169" s="4"/>
      <c r="H169" s="4"/>
      <c r="I169" s="4"/>
      <c r="J169" s="4"/>
    </row>
    <row r="170" customFormat="false" ht="12.75" hidden="false" customHeight="false" outlineLevel="0" collapsed="false">
      <c r="E170" s="4"/>
      <c r="F170" s="4"/>
      <c r="G170" s="4"/>
      <c r="H170" s="4"/>
      <c r="I170" s="4"/>
      <c r="J170" s="4"/>
    </row>
    <row r="171" customFormat="false" ht="12.75" hidden="false" customHeight="false" outlineLevel="0" collapsed="false">
      <c r="E171" s="4"/>
      <c r="F171" s="4"/>
      <c r="G171" s="4"/>
      <c r="H171" s="4"/>
      <c r="I171" s="4"/>
      <c r="J171" s="4"/>
    </row>
    <row r="172" customFormat="false" ht="12.75" hidden="false" customHeight="false" outlineLevel="0" collapsed="false">
      <c r="E172" s="4"/>
      <c r="F172" s="4"/>
      <c r="G172" s="4"/>
      <c r="H172" s="4"/>
      <c r="I172" s="4"/>
      <c r="J172" s="4"/>
    </row>
    <row r="173" customFormat="false" ht="12.75" hidden="false" customHeight="false" outlineLevel="0" collapsed="false">
      <c r="E173" s="4"/>
      <c r="F173" s="4"/>
      <c r="G173" s="4"/>
      <c r="H173" s="4"/>
      <c r="I173" s="4"/>
      <c r="J173" s="4"/>
    </row>
    <row r="174" customFormat="false" ht="12.75" hidden="false" customHeight="false" outlineLevel="0" collapsed="false">
      <c r="E174" s="4"/>
      <c r="F174" s="4"/>
      <c r="G174" s="4"/>
      <c r="H174" s="4"/>
      <c r="I174" s="4"/>
      <c r="J174" s="4"/>
    </row>
    <row r="175" customFormat="false" ht="12.75" hidden="false" customHeight="false" outlineLevel="0" collapsed="false">
      <c r="E175" s="4"/>
      <c r="F175" s="4"/>
      <c r="G175" s="4"/>
      <c r="H175" s="4"/>
      <c r="I175" s="4"/>
      <c r="J175" s="4"/>
    </row>
    <row r="176" customFormat="false" ht="12.75" hidden="false" customHeight="false" outlineLevel="0" collapsed="false">
      <c r="E176" s="4"/>
      <c r="F176" s="4"/>
      <c r="G176" s="4"/>
      <c r="H176" s="4"/>
      <c r="I176" s="4"/>
      <c r="J176" s="4"/>
    </row>
    <row r="177" customFormat="false" ht="12.75" hidden="false" customHeight="false" outlineLevel="0" collapsed="false">
      <c r="E177" s="4"/>
      <c r="F177" s="4"/>
      <c r="G177" s="4"/>
      <c r="H177" s="4"/>
      <c r="I177" s="4"/>
      <c r="J177" s="4"/>
    </row>
    <row r="178" customFormat="false" ht="12.75" hidden="false" customHeight="false" outlineLevel="0" collapsed="false">
      <c r="E178" s="4"/>
      <c r="F178" s="4"/>
      <c r="G178" s="4"/>
      <c r="H178" s="4"/>
      <c r="I178" s="4"/>
      <c r="J178" s="4"/>
    </row>
    <row r="179" customFormat="false" ht="12.75" hidden="false" customHeight="false" outlineLevel="0" collapsed="false">
      <c r="E179" s="4"/>
      <c r="F179" s="4"/>
      <c r="G179" s="4"/>
      <c r="H179" s="4"/>
      <c r="I179" s="4"/>
      <c r="J179" s="4"/>
    </row>
    <row r="180" customFormat="false" ht="12.75" hidden="false" customHeight="false" outlineLevel="0" collapsed="false">
      <c r="E180" s="4"/>
      <c r="F180" s="4"/>
      <c r="G180" s="4"/>
      <c r="H180" s="4"/>
      <c r="I180" s="4"/>
      <c r="J180" s="4"/>
    </row>
    <row r="181" customFormat="false" ht="12.75" hidden="false" customHeight="false" outlineLevel="0" collapsed="false">
      <c r="E181" s="4"/>
      <c r="F181" s="4"/>
      <c r="G181" s="4"/>
      <c r="H181" s="4"/>
      <c r="I181" s="4"/>
      <c r="J181" s="4"/>
    </row>
    <row r="182" customFormat="false" ht="12.75" hidden="false" customHeight="false" outlineLevel="0" collapsed="false">
      <c r="E182" s="4"/>
      <c r="F182" s="4"/>
      <c r="G182" s="4"/>
      <c r="H182" s="4"/>
      <c r="I182" s="4"/>
      <c r="J182" s="4"/>
    </row>
    <row r="183" customFormat="false" ht="12.75" hidden="false" customHeight="false" outlineLevel="0" collapsed="false">
      <c r="E183" s="4"/>
      <c r="F183" s="4"/>
      <c r="G183" s="4"/>
      <c r="H183" s="4"/>
      <c r="I183" s="4"/>
      <c r="J183" s="4"/>
    </row>
    <row r="184" customFormat="false" ht="12.75" hidden="false" customHeight="false" outlineLevel="0" collapsed="false">
      <c r="E184" s="4"/>
      <c r="F184" s="4"/>
      <c r="G184" s="4"/>
      <c r="H184" s="4"/>
      <c r="I184" s="4"/>
      <c r="J184" s="4"/>
    </row>
    <row r="185" customFormat="false" ht="12.75" hidden="false" customHeight="false" outlineLevel="0" collapsed="false">
      <c r="E185" s="4"/>
      <c r="F185" s="4"/>
      <c r="G185" s="4"/>
      <c r="H185" s="4"/>
      <c r="I185" s="4"/>
      <c r="J185" s="4"/>
    </row>
    <row r="186" customFormat="false" ht="12.75" hidden="false" customHeight="false" outlineLevel="0" collapsed="false">
      <c r="E186" s="4"/>
      <c r="F186" s="4"/>
      <c r="G186" s="4"/>
      <c r="H186" s="4"/>
      <c r="I186" s="4"/>
      <c r="J186" s="4"/>
    </row>
    <row r="187" customFormat="false" ht="12.75" hidden="false" customHeight="false" outlineLevel="0" collapsed="false">
      <c r="E187" s="4"/>
      <c r="F187" s="4"/>
      <c r="G187" s="4"/>
      <c r="H187" s="4"/>
      <c r="I187" s="4"/>
      <c r="J187" s="4"/>
    </row>
    <row r="188" customFormat="false" ht="12.75" hidden="false" customHeight="false" outlineLevel="0" collapsed="false">
      <c r="E188" s="4"/>
      <c r="F188" s="4"/>
      <c r="G188" s="4"/>
      <c r="H188" s="4"/>
      <c r="I188" s="4"/>
      <c r="J188" s="4"/>
    </row>
    <row r="189" customFormat="false" ht="12.75" hidden="false" customHeight="false" outlineLevel="0" collapsed="false">
      <c r="E189" s="4"/>
      <c r="F189" s="4"/>
      <c r="G189" s="4"/>
      <c r="H189" s="4"/>
      <c r="I189" s="4"/>
      <c r="J189" s="4"/>
    </row>
    <row r="190" customFormat="false" ht="12.75" hidden="false" customHeight="false" outlineLevel="0" collapsed="false">
      <c r="E190" s="4"/>
      <c r="F190" s="4"/>
      <c r="G190" s="4"/>
      <c r="H190" s="4"/>
      <c r="I190" s="4"/>
      <c r="J190" s="4"/>
    </row>
    <row r="191" customFormat="false" ht="12.75" hidden="false" customHeight="false" outlineLevel="0" collapsed="false">
      <c r="E191" s="4"/>
      <c r="F191" s="4"/>
      <c r="G191" s="4"/>
      <c r="H191" s="4"/>
      <c r="I191" s="4"/>
      <c r="J191" s="4"/>
    </row>
    <row r="192" customFormat="false" ht="12.75" hidden="false" customHeight="false" outlineLevel="0" collapsed="false">
      <c r="E192" s="4"/>
      <c r="F192" s="4"/>
      <c r="G192" s="4"/>
      <c r="H192" s="4"/>
      <c r="I192" s="4"/>
      <c r="J192" s="4"/>
    </row>
    <row r="193" customFormat="false" ht="12.75" hidden="false" customHeight="false" outlineLevel="0" collapsed="false">
      <c r="E193" s="4"/>
      <c r="F193" s="4"/>
      <c r="G193" s="4"/>
      <c r="H193" s="4"/>
      <c r="I193" s="4"/>
      <c r="J193" s="4"/>
    </row>
    <row r="194" customFormat="false" ht="12.75" hidden="false" customHeight="false" outlineLevel="0" collapsed="false">
      <c r="E194" s="4"/>
      <c r="F194" s="4"/>
      <c r="G194" s="4"/>
      <c r="H194" s="4"/>
      <c r="I194" s="4"/>
      <c r="J194" s="4"/>
    </row>
    <row r="195" customFormat="false" ht="12.75" hidden="false" customHeight="false" outlineLevel="0" collapsed="false">
      <c r="E195" s="4"/>
      <c r="F195" s="4"/>
      <c r="G195" s="4"/>
      <c r="H195" s="4"/>
      <c r="I195" s="4"/>
      <c r="J195" s="4"/>
    </row>
    <row r="196" customFormat="false" ht="12.75" hidden="false" customHeight="false" outlineLevel="0" collapsed="false">
      <c r="E196" s="4"/>
      <c r="F196" s="4"/>
      <c r="G196" s="4"/>
      <c r="H196" s="4"/>
      <c r="I196" s="4"/>
      <c r="J196" s="4"/>
    </row>
    <row r="197" customFormat="false" ht="12.75" hidden="false" customHeight="false" outlineLevel="0" collapsed="false">
      <c r="E197" s="4"/>
      <c r="F197" s="4"/>
      <c r="G197" s="4"/>
      <c r="H197" s="4"/>
      <c r="I197" s="4"/>
      <c r="J197" s="4"/>
    </row>
    <row r="198" customFormat="false" ht="12.75" hidden="false" customHeight="false" outlineLevel="0" collapsed="false">
      <c r="E198" s="4"/>
      <c r="F198" s="4"/>
      <c r="G198" s="4"/>
      <c r="H198" s="4"/>
      <c r="I198" s="4"/>
      <c r="J198" s="4"/>
    </row>
    <row r="199" customFormat="false" ht="12.75" hidden="false" customHeight="false" outlineLevel="0" collapsed="false">
      <c r="E199" s="4"/>
      <c r="F199" s="4"/>
      <c r="G199" s="4"/>
      <c r="H199" s="4"/>
      <c r="I199" s="4"/>
      <c r="J199" s="4"/>
    </row>
    <row r="200" customFormat="false" ht="12.75" hidden="false" customHeight="false" outlineLevel="0" collapsed="false">
      <c r="E200" s="4"/>
      <c r="F200" s="4"/>
      <c r="G200" s="4"/>
      <c r="H200" s="4"/>
      <c r="I200" s="4"/>
      <c r="J200" s="4"/>
    </row>
    <row r="201" customFormat="false" ht="12.75" hidden="false" customHeight="false" outlineLevel="0" collapsed="false">
      <c r="E201" s="4"/>
      <c r="F201" s="4"/>
      <c r="G201" s="4"/>
      <c r="H201" s="4"/>
      <c r="I201" s="4"/>
      <c r="J201" s="4"/>
    </row>
    <row r="202" customFormat="false" ht="12.75" hidden="false" customHeight="false" outlineLevel="0" collapsed="false">
      <c r="E202" s="4"/>
      <c r="F202" s="4"/>
      <c r="G202" s="4"/>
      <c r="H202" s="4"/>
      <c r="I202" s="4"/>
      <c r="J202" s="4"/>
    </row>
    <row r="203" customFormat="false" ht="12.75" hidden="false" customHeight="false" outlineLevel="0" collapsed="false">
      <c r="E203" s="4"/>
      <c r="F203" s="4"/>
      <c r="G203" s="4"/>
      <c r="H203" s="4"/>
      <c r="I203" s="4"/>
      <c r="J203" s="4"/>
    </row>
    <row r="204" customFormat="false" ht="12.75" hidden="false" customHeight="false" outlineLevel="0" collapsed="false">
      <c r="E204" s="4"/>
      <c r="F204" s="4"/>
      <c r="G204" s="4"/>
      <c r="H204" s="4"/>
      <c r="I204" s="4"/>
      <c r="J204" s="4"/>
    </row>
    <row r="205" customFormat="false" ht="12.75" hidden="false" customHeight="false" outlineLevel="0" collapsed="false">
      <c r="E205" s="4"/>
      <c r="F205" s="4"/>
      <c r="G205" s="4"/>
      <c r="H205" s="4"/>
      <c r="I205" s="4"/>
      <c r="J205" s="4"/>
    </row>
    <row r="206" customFormat="false" ht="12.75" hidden="false" customHeight="false" outlineLevel="0" collapsed="false">
      <c r="E206" s="4"/>
      <c r="F206" s="4"/>
      <c r="G206" s="4"/>
      <c r="H206" s="4"/>
      <c r="I206" s="4"/>
      <c r="J206" s="4"/>
    </row>
    <row r="207" customFormat="false" ht="12.75" hidden="false" customHeight="false" outlineLevel="0" collapsed="false">
      <c r="E207" s="4"/>
      <c r="F207" s="4"/>
      <c r="G207" s="4"/>
      <c r="H207" s="4"/>
      <c r="I207" s="4"/>
      <c r="J207" s="4"/>
    </row>
    <row r="208" customFormat="false" ht="12.75" hidden="false" customHeight="false" outlineLevel="0" collapsed="false">
      <c r="E208" s="4"/>
      <c r="F208" s="4"/>
      <c r="G208" s="4"/>
      <c r="H208" s="4"/>
      <c r="I208" s="4"/>
      <c r="J208" s="4"/>
    </row>
  </sheetData>
  <mergeCells count="1">
    <mergeCell ref="E9:J208"/>
  </mergeCells>
  <hyperlinks>
    <hyperlink ref="B5" location="Data!A1" display="Access data"/>
    <hyperlink ref="C25" r:id="rId1" display="1199571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N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43" activeCellId="0" sqref="B43"/>
    </sheetView>
  </sheetViews>
  <sheetFormatPr defaultColWidth="9.171875" defaultRowHeight="12.75" zeroHeight="false" outlineLevelRow="0" outlineLevelCol="0"/>
  <cols>
    <col collapsed="false" customWidth="true" hidden="false" outlineLevel="0" max="2" min="2" style="0" width="100.71"/>
    <col collapsed="false" customWidth="true" hidden="false" outlineLevel="0" max="3" min="3" style="0" width="16.71"/>
    <col collapsed="false" customWidth="true" hidden="false" outlineLevel="0" max="4" min="4" style="0" width="8.52"/>
    <col collapsed="false" customWidth="true" hidden="false" outlineLevel="0" max="5" min="5" style="0" width="17.68"/>
    <col collapsed="false" customWidth="true" hidden="false" outlineLevel="0" max="6" min="6" style="0" width="15.14"/>
    <col collapsed="false" customWidth="true" hidden="false" outlineLevel="0" max="7" min="7" style="0" width="11.39"/>
    <col collapsed="false" customWidth="true" hidden="false" outlineLevel="0" max="8" min="8" style="0" width="9.59"/>
  </cols>
  <sheetData>
    <row r="1" customFormat="false" ht="12.75" hidden="false" customHeight="false" outlineLevel="0" collapsed="false">
      <c r="F1" s="0" t="s">
        <v>28</v>
      </c>
      <c r="G1" s="0" t="n">
        <v>2000</v>
      </c>
      <c r="H1" s="0" t="s">
        <v>29</v>
      </c>
    </row>
    <row r="2" customFormat="false" ht="12.8" hidden="false" customHeight="false" outlineLevel="0" collapsed="false">
      <c r="F2" s="0" t="s">
        <v>30</v>
      </c>
      <c r="G2" s="0" t="n">
        <f aca="false">3600*24*365</f>
        <v>31536000</v>
      </c>
      <c r="H2" s="8" t="s">
        <v>31</v>
      </c>
    </row>
    <row r="3" customFormat="false" ht="12.75" hidden="false" customHeight="false" outlineLevel="0" collapsed="false">
      <c r="B3" s="6" t="s">
        <v>1</v>
      </c>
    </row>
    <row r="4" customFormat="false" ht="12.8" hidden="false" customHeight="false" outlineLevel="0" collapsed="false">
      <c r="B4" s="0" t="s">
        <v>32</v>
      </c>
      <c r="C4" s="9" t="s">
        <v>33</v>
      </c>
      <c r="D4" s="9" t="s">
        <v>34</v>
      </c>
      <c r="E4" s="9" t="s">
        <v>35</v>
      </c>
    </row>
    <row r="5" customFormat="false" ht="12.8" hidden="false" customHeight="false" outlineLevel="0" collapsed="false">
      <c r="B5" s="10" t="n">
        <v>2016</v>
      </c>
      <c r="C5" s="11" t="n">
        <f aca="false">C6/(D6+1)</f>
        <v>9412.71186440678</v>
      </c>
      <c r="D5" s="9"/>
      <c r="E5" s="9" t="n">
        <f aca="false">(2*1000)*(C5)*(31536000)/(1*10^15)</f>
        <v>0.593678562711864</v>
      </c>
      <c r="F5" s="12" t="n">
        <f aca="false">$G$1*$G$2*C5*1E-015</f>
        <v>0.593678562711864</v>
      </c>
    </row>
    <row r="6" customFormat="false" ht="12.8" hidden="false" customHeight="false" outlineLevel="0" collapsed="false">
      <c r="B6" s="13" t="n">
        <v>2017</v>
      </c>
      <c r="C6" s="14" t="n">
        <v>11107</v>
      </c>
      <c r="D6" s="15" t="n">
        <v>0.18</v>
      </c>
      <c r="E6" s="9" t="n">
        <f aca="false">(2*1000)*(C6)*(31536000)/(1*10^15)</f>
        <v>0.700540704</v>
      </c>
      <c r="F6" s="12" t="n">
        <f aca="false">$G$1*$G$2*C6*1E-015</f>
        <v>0.700540704</v>
      </c>
      <c r="G6" s="16" t="s">
        <v>36</v>
      </c>
      <c r="K6" s="17"/>
      <c r="L6" s="18"/>
    </row>
    <row r="7" customFormat="false" ht="12.8" hidden="false" customHeight="false" outlineLevel="0" collapsed="false">
      <c r="B7" s="10" t="n">
        <v>2018</v>
      </c>
      <c r="C7" s="14" t="n">
        <v>16217</v>
      </c>
      <c r="D7" s="19" t="n">
        <f aca="false">C7/C6-1</f>
        <v>0.460070225983614</v>
      </c>
      <c r="E7" s="9" t="n">
        <f aca="false">(2*1000)*(C7)*(31536000)/(1*10^15)</f>
        <v>1.022838624</v>
      </c>
      <c r="F7" s="12" t="n">
        <f aca="false">$G$1*$G$2*C7*1E-015</f>
        <v>1.022838624</v>
      </c>
      <c r="K7" s="17"/>
      <c r="L7" s="18"/>
    </row>
    <row r="8" customFormat="false" ht="12.8" hidden="false" customHeight="false" outlineLevel="0" collapsed="false">
      <c r="B8" s="13" t="n">
        <v>2019</v>
      </c>
      <c r="C8" s="14" t="n">
        <v>18049</v>
      </c>
      <c r="D8" s="19" t="n">
        <f aca="false">C8/C7-1</f>
        <v>0.112967873219461</v>
      </c>
      <c r="E8" s="9" t="n">
        <f aca="false">(2*1000)*(C8)*(31536000)/(1*10^15)</f>
        <v>1.138386528</v>
      </c>
      <c r="F8" s="12" t="n">
        <f aca="false">$G$1*$G$2*C8*1E-015</f>
        <v>1.138386528</v>
      </c>
      <c r="K8" s="17"/>
      <c r="L8" s="18"/>
    </row>
    <row r="9" customFormat="false" ht="12.8" hidden="false" customHeight="false" outlineLevel="0" collapsed="false">
      <c r="B9" s="10" t="n">
        <v>2020</v>
      </c>
      <c r="C9" s="20" t="n">
        <f aca="false">C8*(1+D9)</f>
        <v>20756.35</v>
      </c>
      <c r="D9" s="15" t="n">
        <v>0.15</v>
      </c>
      <c r="E9" s="9" t="n">
        <f aca="false">(2*1000)*(C9)*(31536000)/(1*10^15)</f>
        <v>1.3091445072</v>
      </c>
      <c r="F9" s="12" t="n">
        <f aca="false">$G$1*$G$2*C9*1E-015</f>
        <v>1.3091445072</v>
      </c>
      <c r="G9" s="16" t="s">
        <v>36</v>
      </c>
      <c r="K9" s="17"/>
      <c r="L9" s="18"/>
    </row>
    <row r="10" customFormat="false" ht="12.8" hidden="false" customHeight="false" outlineLevel="0" collapsed="false">
      <c r="B10" s="13" t="n">
        <v>2021</v>
      </c>
      <c r="C10" s="21" t="n">
        <f aca="false">C9*(1+D10)</f>
        <v>25442.2937125984</v>
      </c>
      <c r="D10" s="22" t="n">
        <f aca="false">AVERAGE(D6:D9)</f>
        <v>0.225759524800769</v>
      </c>
      <c r="E10" s="9" t="n">
        <f aca="false">(2*1000)*(C10)*(31536000)/(1*10^15)</f>
        <v>1.60469634904101</v>
      </c>
      <c r="F10" s="12" t="n">
        <f aca="false">$G$1*$G$2*C10*1E-015</f>
        <v>1.60469634904101</v>
      </c>
      <c r="K10" s="17"/>
      <c r="L10" s="18"/>
    </row>
    <row r="11" customFormat="false" ht="12.8" hidden="false" customHeight="false" outlineLevel="0" collapsed="false">
      <c r="B11" s="10" t="n">
        <v>2022</v>
      </c>
      <c r="C11" s="21" t="n">
        <f aca="false">C10*(1+D11)</f>
        <v>31186.1338509962</v>
      </c>
      <c r="D11" s="22" t="n">
        <v>0.225759524800769</v>
      </c>
      <c r="E11" s="9" t="n">
        <f aca="false">(2*1000)*(C11)*(31536000)/(1*10^15)</f>
        <v>1.96697183425004</v>
      </c>
      <c r="F11" s="12" t="n">
        <f aca="false">$G$1*$G$2*C11*1E-015</f>
        <v>1.96697183425004</v>
      </c>
    </row>
    <row r="12" customFormat="false" ht="12.8" hidden="false" customHeight="false" outlineLevel="0" collapsed="false">
      <c r="B12" s="13" t="n">
        <v>2023</v>
      </c>
      <c r="C12" s="21" t="n">
        <f aca="false">C11*(1+D12)</f>
        <v>38226.7006095703</v>
      </c>
      <c r="D12" s="22" t="n">
        <v>0.225759524800769</v>
      </c>
      <c r="E12" s="9" t="n">
        <f aca="false">(2*1000)*(C12)*(31536000)/(1*10^15)</f>
        <v>2.41103446084682</v>
      </c>
      <c r="F12" s="12" t="n">
        <f aca="false">$G$1*$G$2*C12*1E-015</f>
        <v>2.41103446084682</v>
      </c>
    </row>
    <row r="13" customFormat="false" ht="12.8" hidden="false" customHeight="false" outlineLevel="0" collapsed="false">
      <c r="B13" s="10" t="n">
        <v>2024</v>
      </c>
      <c r="C13" s="21" t="n">
        <f aca="false">C12*(1+D13)</f>
        <v>46856.7423738882</v>
      </c>
      <c r="D13" s="22" t="n">
        <v>0.225759524800769</v>
      </c>
      <c r="E13" s="9" t="n">
        <f aca="false">(2*1000)*(C13)*(31536000)/(1*10^15)</f>
        <v>2.95534845500588</v>
      </c>
      <c r="F13" s="12" t="n">
        <f aca="false">$G$1*$G$2*C13*1E-015</f>
        <v>2.95534845500588</v>
      </c>
    </row>
    <row r="14" customFormat="false" ht="12.8" hidden="false" customHeight="false" outlineLevel="0" collapsed="false">
      <c r="B14" s="13" t="n">
        <v>2025</v>
      </c>
      <c r="C14" s="21" t="n">
        <f aca="false">C13*(1+D14)</f>
        <v>57435.0982659293</v>
      </c>
      <c r="D14" s="22" t="n">
        <v>0.225759524800769</v>
      </c>
      <c r="E14" s="9" t="n">
        <f aca="false">(2*1000)*(C14)*(31536000)/(1*10^15)</f>
        <v>3.62254651782869</v>
      </c>
      <c r="F14" s="12" t="n">
        <f aca="false">$G$1*$G$2*C14*1E-015</f>
        <v>3.62254651782869</v>
      </c>
    </row>
    <row r="15" customFormat="false" ht="12.75" hidden="false" customHeight="false" outlineLevel="0" collapsed="false">
      <c r="B15" s="10"/>
    </row>
    <row r="17" customFormat="false" ht="12.75" hidden="false" customHeight="false" outlineLevel="0" collapsed="false">
      <c r="F17" s="23" t="s">
        <v>37</v>
      </c>
      <c r="G17" s="23" t="s">
        <v>38</v>
      </c>
    </row>
    <row r="18" customFormat="false" ht="12.75" hidden="false" customHeight="false" outlineLevel="0" collapsed="false">
      <c r="B18" s="0" t="n">
        <v>2018</v>
      </c>
      <c r="C18" s="0" t="n">
        <v>16217</v>
      </c>
      <c r="D18" s="0" t="n">
        <v>2440000</v>
      </c>
      <c r="F18" s="24" t="n">
        <v>95</v>
      </c>
      <c r="G18" s="24" t="n">
        <v>5</v>
      </c>
      <c r="H18" s="17" t="n">
        <f aca="false">D18*G18/F18</f>
        <v>128421.052631579</v>
      </c>
      <c r="J18" s="25"/>
      <c r="K18" s="25"/>
      <c r="L18" s="25"/>
      <c r="M18" s="25"/>
      <c r="N18" s="26"/>
    </row>
    <row r="19" customFormat="false" ht="12.75" hidden="false" customHeight="false" outlineLevel="0" collapsed="false">
      <c r="B19" s="0" t="n">
        <v>2019</v>
      </c>
      <c r="C19" s="0" t="n">
        <v>18049</v>
      </c>
      <c r="D19" s="0" t="n">
        <v>2747000</v>
      </c>
      <c r="F19" s="24" t="n">
        <v>93</v>
      </c>
      <c r="G19" s="24" t="n">
        <v>7</v>
      </c>
      <c r="H19" s="17" t="n">
        <f aca="false">D19*G19/F19</f>
        <v>206763.440860215</v>
      </c>
      <c r="I19" s="27" t="n">
        <f aca="false">H19/H18-1</f>
        <v>0.610043187026265</v>
      </c>
    </row>
    <row r="20" customFormat="false" ht="12.75" hidden="false" customHeight="false" outlineLevel="0" collapsed="false">
      <c r="B20" s="0" t="n">
        <v>2020</v>
      </c>
      <c r="C20" s="0" t="n">
        <v>20756.35</v>
      </c>
      <c r="D20" s="0" t="n">
        <v>3152000</v>
      </c>
      <c r="F20" s="24" t="n">
        <v>92</v>
      </c>
      <c r="G20" s="24" t="n">
        <v>8</v>
      </c>
      <c r="H20" s="17" t="n">
        <f aca="false">D20*G20/F20</f>
        <v>274086.956521739</v>
      </c>
      <c r="I20" s="27" t="n">
        <f aca="false">H20/H19-1</f>
        <v>0.325606477535064</v>
      </c>
    </row>
    <row r="21" customFormat="false" ht="12.75" hidden="false" customHeight="false" outlineLevel="0" collapsed="false">
      <c r="B21" s="0" t="n">
        <v>2021</v>
      </c>
      <c r="C21" s="0" t="n">
        <v>25442.2937125984</v>
      </c>
      <c r="D21" s="0" t="n">
        <v>3554000</v>
      </c>
      <c r="F21" s="24" t="n">
        <v>89</v>
      </c>
      <c r="G21" s="24" t="n">
        <v>11</v>
      </c>
      <c r="H21" s="17" t="n">
        <f aca="false">D21*G21/F21</f>
        <v>439258.426966292</v>
      </c>
      <c r="I21" s="27" t="n">
        <f aca="false">H21/H20-1</f>
        <v>0.602624336964581</v>
      </c>
    </row>
    <row r="22" customFormat="false" ht="12.75" hidden="false" customHeight="false" outlineLevel="0" collapsed="false">
      <c r="B22" s="0" t="n">
        <v>2022</v>
      </c>
      <c r="C22" s="0" t="n">
        <v>31186.1338509962</v>
      </c>
      <c r="D22" s="0" t="n">
        <v>3971000</v>
      </c>
      <c r="F22" s="24" t="n">
        <v>87</v>
      </c>
      <c r="G22" s="24" t="n">
        <v>13</v>
      </c>
      <c r="H22" s="17" t="n">
        <f aca="false">D22*G22/F22</f>
        <v>593367.816091954</v>
      </c>
      <c r="I22" s="27" t="n">
        <f aca="false">H22/H21-1</f>
        <v>0.350839914876552</v>
      </c>
    </row>
    <row r="23" customFormat="false" ht="12.75" hidden="false" customHeight="false" outlineLevel="0" collapsed="false">
      <c r="B23" s="0" t="n">
        <v>2023</v>
      </c>
      <c r="C23" s="0" t="n">
        <v>38226.7006095703</v>
      </c>
      <c r="H23" s="17" t="n">
        <f aca="false">H22*(1+I23)</f>
        <v>729842.413793103</v>
      </c>
      <c r="I23" s="27" t="n">
        <v>0.23</v>
      </c>
    </row>
    <row r="24" customFormat="false" ht="12.75" hidden="false" customHeight="false" outlineLevel="0" collapsed="false">
      <c r="B24" s="0" t="n">
        <v>2024</v>
      </c>
      <c r="C24" s="0" t="n">
        <v>46856.7423738882</v>
      </c>
    </row>
    <row r="25" customFormat="false" ht="12.75" hidden="false" customHeight="false" outlineLevel="0" collapsed="false">
      <c r="B25" s="0" t="n">
        <v>2025</v>
      </c>
      <c r="C25" s="0" t="n">
        <v>57435.0982659292</v>
      </c>
    </row>
    <row r="32" customFormat="false" ht="12.75" hidden="false" customHeight="false" outlineLevel="0" collapsed="false">
      <c r="E32" s="10" t="n">
        <v>2016</v>
      </c>
      <c r="F32" s="0" t="n">
        <v>0.593678562711864</v>
      </c>
    </row>
    <row r="33" customFormat="false" ht="12.75" hidden="false" customHeight="false" outlineLevel="0" collapsed="false">
      <c r="E33" s="13" t="n">
        <v>2017</v>
      </c>
      <c r="F33" s="0" t="n">
        <v>0.700540704</v>
      </c>
    </row>
    <row r="34" customFormat="false" ht="12.75" hidden="false" customHeight="false" outlineLevel="0" collapsed="false">
      <c r="E34" s="10" t="n">
        <v>2018</v>
      </c>
      <c r="F34" s="0" t="n">
        <v>1.022838624</v>
      </c>
    </row>
    <row r="35" customFormat="false" ht="12.75" hidden="false" customHeight="false" outlineLevel="0" collapsed="false">
      <c r="E35" s="13" t="n">
        <v>2019</v>
      </c>
      <c r="F35" s="0" t="n">
        <v>1.138386528</v>
      </c>
    </row>
    <row r="36" customFormat="false" ht="12.75" hidden="false" customHeight="false" outlineLevel="0" collapsed="false">
      <c r="E36" s="10" t="n">
        <v>2020</v>
      </c>
      <c r="F36" s="0" t="n">
        <v>1.3091445072</v>
      </c>
    </row>
    <row r="37" customFormat="false" ht="12.75" hidden="false" customHeight="false" outlineLevel="0" collapsed="false">
      <c r="E37" s="13" t="n">
        <v>2021</v>
      </c>
      <c r="F37" s="0" t="n">
        <v>1.60469634904101</v>
      </c>
    </row>
    <row r="38" customFormat="false" ht="12.75" hidden="false" customHeight="false" outlineLevel="0" collapsed="false">
      <c r="E38" s="10" t="n">
        <v>2022</v>
      </c>
      <c r="F38" s="0" t="n">
        <v>1.96697183425003</v>
      </c>
    </row>
    <row r="39" customFormat="false" ht="12.75" hidden="false" customHeight="false" outlineLevel="0" collapsed="false">
      <c r="E39" s="13" t="n">
        <v>2023</v>
      </c>
      <c r="F39" s="0" t="n">
        <v>2.41103446084682</v>
      </c>
    </row>
    <row r="40" customFormat="false" ht="12.75" hidden="false" customHeight="false" outlineLevel="0" collapsed="false">
      <c r="E40" s="10" t="n">
        <v>2024</v>
      </c>
      <c r="F40" s="0" t="n">
        <v>2.95534845500587</v>
      </c>
    </row>
    <row r="41" customFormat="false" ht="12.75" hidden="false" customHeight="false" outlineLevel="0" collapsed="false">
      <c r="E41" s="13" t="n">
        <v>2025</v>
      </c>
      <c r="F41" s="0" t="n">
        <v>3.62254651782869</v>
      </c>
    </row>
  </sheetData>
  <hyperlinks>
    <hyperlink ref="G6" r:id="rId1" display="https://www.universal-robots.com/about-universal-robots/news-centre/ifr-world-robotics-report-2017/"/>
    <hyperlink ref="G9" r:id="rId2" display="https://www.universal-robots.com/about-universal-robots/news-centre/ifr-world-robotics-report-2017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5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7" activeCellId="0" sqref="C7"/>
    </sheetView>
  </sheetViews>
  <sheetFormatPr defaultColWidth="9.171875" defaultRowHeight="12.8" zeroHeight="false" outlineLevelRow="0" outlineLevelCol="0"/>
  <cols>
    <col collapsed="false" customWidth="true" hidden="false" outlineLevel="0" max="2" min="2" style="0" width="100.71"/>
    <col collapsed="false" customWidth="true" hidden="false" outlineLevel="0" max="4" min="3" style="0" width="16.71"/>
    <col collapsed="false" customWidth="true" hidden="false" outlineLevel="0" max="5" min="5" style="0" width="8.52"/>
    <col collapsed="false" customWidth="true" hidden="false" outlineLevel="0" max="6" min="6" style="0" width="17.68"/>
    <col collapsed="false" customWidth="true" hidden="false" outlineLevel="0" max="7" min="7" style="0" width="19.49"/>
    <col collapsed="false" customWidth="true" hidden="false" outlineLevel="0" max="8" min="8" style="0" width="13.75"/>
    <col collapsed="false" customWidth="true" hidden="false" outlineLevel="0" max="9" min="9" style="0" width="9.59"/>
  </cols>
  <sheetData>
    <row r="1" customFormat="false" ht="12.8" hidden="false" customHeight="false" outlineLevel="0" collapsed="false">
      <c r="G1" s="0" t="s">
        <v>28</v>
      </c>
      <c r="H1" s="0" t="n">
        <v>2000</v>
      </c>
      <c r="I1" s="0" t="s">
        <v>29</v>
      </c>
    </row>
    <row r="2" customFormat="false" ht="12.8" hidden="false" customHeight="false" outlineLevel="0" collapsed="false">
      <c r="G2" s="0" t="s">
        <v>30</v>
      </c>
      <c r="H2" s="0" t="n">
        <f aca="false">3600*24*365</f>
        <v>31536000</v>
      </c>
      <c r="I2" s="8" t="s">
        <v>31</v>
      </c>
    </row>
    <row r="3" customFormat="false" ht="12.8" hidden="false" customHeight="false" outlineLevel="0" collapsed="false">
      <c r="B3" s="6" t="s">
        <v>1</v>
      </c>
      <c r="C3" s="6"/>
    </row>
    <row r="4" customFormat="false" ht="12.8" hidden="false" customHeight="false" outlineLevel="0" collapsed="false">
      <c r="B4" s="0" t="s">
        <v>32</v>
      </c>
      <c r="C4" s="0" t="s">
        <v>39</v>
      </c>
      <c r="D4" s="9" t="s">
        <v>40</v>
      </c>
      <c r="E4" s="9" t="s">
        <v>34</v>
      </c>
      <c r="F4" s="9" t="s">
        <v>35</v>
      </c>
    </row>
    <row r="5" customFormat="false" ht="12.8" hidden="false" customHeight="false" outlineLevel="0" collapsed="false">
      <c r="B5" s="10" t="n">
        <v>2016</v>
      </c>
      <c r="C5" s="10" t="n">
        <f aca="false">C6-D6</f>
        <v>22263127894.7368</v>
      </c>
      <c r="D5" s="28" t="n">
        <f aca="false">D6/(E6+1)</f>
        <v>9322.03389830509</v>
      </c>
      <c r="E5" s="9"/>
      <c r="F5" s="9" t="n">
        <f aca="false">(2*1000)*(D5)*(31536000)/(1*10^15)</f>
        <v>0.587959322033898</v>
      </c>
      <c r="G5" s="12" t="n">
        <f aca="false">$H$1*$H$2*D5*1E-015</f>
        <v>0.587959322033898</v>
      </c>
    </row>
    <row r="6" customFormat="false" ht="12.8" hidden="false" customHeight="false" outlineLevel="0" collapsed="false">
      <c r="B6" s="13" t="n">
        <v>2017</v>
      </c>
      <c r="C6" s="13" t="n">
        <f aca="false">C7-D7</f>
        <v>22263138894.7368</v>
      </c>
      <c r="D6" s="29" t="n">
        <v>11000</v>
      </c>
      <c r="E6" s="30" t="n">
        <v>0.18</v>
      </c>
      <c r="F6" s="9" t="n">
        <f aca="false">(2*1000)*(D6)*(31536000)/(1*10^15)</f>
        <v>0.693792</v>
      </c>
      <c r="G6" s="12" t="n">
        <f aca="false">$H$1*$H$2*D6*1E-015</f>
        <v>0.693792</v>
      </c>
      <c r="H6" s="16" t="s">
        <v>36</v>
      </c>
      <c r="L6" s="17"/>
      <c r="M6" s="18"/>
    </row>
    <row r="7" customFormat="false" ht="12.8" hidden="false" customHeight="false" outlineLevel="0" collapsed="false">
      <c r="B7" s="10" t="n">
        <v>2018</v>
      </c>
      <c r="C7" s="10" t="n">
        <f aca="false">I33*1000000</f>
        <v>22263157894.7368</v>
      </c>
      <c r="D7" s="29" t="n">
        <v>19000</v>
      </c>
      <c r="E7" s="30" t="n">
        <f aca="false">D7/D6-1</f>
        <v>0.727272727272727</v>
      </c>
      <c r="F7" s="9" t="n">
        <f aca="false">(2*1000)*(D7)*(31536000)/(1*10^15)</f>
        <v>1.198368</v>
      </c>
      <c r="G7" s="12" t="n">
        <f aca="false">$H$1*$H$2*D7*1E-015</f>
        <v>1.198368</v>
      </c>
      <c r="L7" s="17"/>
      <c r="M7" s="18"/>
    </row>
    <row r="8" customFormat="false" ht="12.8" hidden="false" customHeight="false" outlineLevel="0" collapsed="false">
      <c r="B8" s="13" t="n">
        <v>2019</v>
      </c>
      <c r="C8" s="10" t="n">
        <f aca="false">I34*1000000</f>
        <v>29430107526.8817</v>
      </c>
      <c r="D8" s="29" t="n">
        <v>21000</v>
      </c>
      <c r="E8" s="30" t="n">
        <f aca="false">D8/D7-1</f>
        <v>0.105263157894737</v>
      </c>
      <c r="F8" s="9" t="n">
        <f aca="false">(2*1000)*(D8)*(31536000)/(1*10^15)</f>
        <v>1.324512</v>
      </c>
      <c r="G8" s="12" t="n">
        <f aca="false">$H$1*$H$2*D8*1E-015</f>
        <v>1.324512</v>
      </c>
      <c r="L8" s="17"/>
      <c r="M8" s="18"/>
    </row>
    <row r="9" customFormat="false" ht="12.8" hidden="false" customHeight="false" outlineLevel="0" collapsed="false">
      <c r="B9" s="10" t="n">
        <v>2020</v>
      </c>
      <c r="C9" s="10" t="n">
        <f aca="false">I35*1000000</f>
        <v>34260869565.2174</v>
      </c>
      <c r="D9" s="31" t="n">
        <v>22000</v>
      </c>
      <c r="E9" s="32" t="n">
        <v>0.15</v>
      </c>
      <c r="F9" s="9" t="n">
        <f aca="false">(2*1000)*(D9)*(31536000)/(1*10^15)</f>
        <v>1.387584</v>
      </c>
      <c r="G9" s="12" t="n">
        <f aca="false">$H$1*$H$2*D9*1E-015</f>
        <v>1.387584</v>
      </c>
      <c r="H9" s="16" t="s">
        <v>36</v>
      </c>
      <c r="L9" s="17"/>
      <c r="M9" s="18"/>
    </row>
    <row r="10" customFormat="false" ht="12.8" hidden="false" customHeight="false" outlineLevel="0" collapsed="false">
      <c r="B10" s="13" t="n">
        <v>2021</v>
      </c>
      <c r="C10" s="10" t="n">
        <f aca="false">I36*1000000</f>
        <v>63946460674.1573</v>
      </c>
      <c r="D10" s="21" t="n">
        <f aca="false">D9*(1+E10)</f>
        <v>28393.9473684211</v>
      </c>
      <c r="E10" s="22" t="n">
        <f aca="false">AVERAGE(E6:E9)</f>
        <v>0.290633971291866</v>
      </c>
      <c r="F10" s="9" t="n">
        <f aca="false">(2*1000)*(D10)*(31536000)/(1*10^15)</f>
        <v>1.79086304842105</v>
      </c>
      <c r="G10" s="12" t="n">
        <f aca="false">$H$1*$H$2*D10*1E-015</f>
        <v>1.79086304842105</v>
      </c>
      <c r="L10" s="17"/>
      <c r="M10" s="18"/>
    </row>
    <row r="11" customFormat="false" ht="12.8" hidden="false" customHeight="false" outlineLevel="0" collapsed="false">
      <c r="B11" s="10" t="n">
        <v>2022</v>
      </c>
      <c r="C11" s="10" t="n">
        <f aca="false">I37*1000000</f>
        <v>85172413793.1035</v>
      </c>
      <c r="D11" s="21" t="n">
        <f aca="false">D10*(1+E11)</f>
        <v>34804.1514335338</v>
      </c>
      <c r="E11" s="22" t="n">
        <v>0.225759524800769</v>
      </c>
      <c r="F11" s="9" t="n">
        <f aca="false">(2*1000)*(D11)*(31536000)/(1*10^15)</f>
        <v>2.19516743921585</v>
      </c>
      <c r="G11" s="12" t="n">
        <f aca="false">$H$1*$H$2*D11*1E-015</f>
        <v>2.19516743921585</v>
      </c>
    </row>
    <row r="12" customFormat="false" ht="12.8" hidden="false" customHeight="false" outlineLevel="0" collapsed="false">
      <c r="B12" s="13" t="n">
        <v>2023</v>
      </c>
      <c r="C12" s="13"/>
      <c r="D12" s="21" t="n">
        <f aca="false">D11*(1+E12)</f>
        <v>42661.5201222625</v>
      </c>
      <c r="E12" s="22" t="n">
        <v>0.225759524800769</v>
      </c>
      <c r="F12" s="9" t="n">
        <f aca="false">(2*1000)*(D12)*(31536000)/(1*10^15)</f>
        <v>2.69074739715134</v>
      </c>
      <c r="G12" s="12" t="n">
        <f aca="false">$H$1*$H$2*D12*1E-015</f>
        <v>2.69074739715134</v>
      </c>
    </row>
    <row r="13" customFormat="false" ht="12.8" hidden="false" customHeight="false" outlineLevel="0" collapsed="false">
      <c r="B13" s="10" t="n">
        <v>2024</v>
      </c>
      <c r="C13" s="10"/>
      <c r="D13" s="21" t="n">
        <f aca="false">D12*(1+E13)</f>
        <v>52292.7646323429</v>
      </c>
      <c r="E13" s="22" t="n">
        <v>0.225759524800769</v>
      </c>
      <c r="F13" s="9" t="n">
        <f aca="false">(2*1000)*(D13)*(31536000)/(1*10^15)</f>
        <v>3.29820925089113</v>
      </c>
      <c r="G13" s="12" t="n">
        <f aca="false">$H$1*$H$2*D13*1E-015</f>
        <v>3.29820925089113</v>
      </c>
    </row>
    <row r="14" customFormat="false" ht="12.8" hidden="false" customHeight="false" outlineLevel="0" collapsed="false">
      <c r="B14" s="13" t="n">
        <v>2025</v>
      </c>
      <c r="C14" s="13"/>
      <c r="D14" s="21" t="n">
        <f aca="false">D13*(1+E14)</f>
        <v>64098.3543262591</v>
      </c>
      <c r="E14" s="22" t="n">
        <v>0.225759524800769</v>
      </c>
      <c r="F14" s="9" t="n">
        <f aca="false">(2*1000)*(D14)*(31536000)/(1*10^15)</f>
        <v>4.04281140406581</v>
      </c>
      <c r="G14" s="12" t="n">
        <f aca="false">$H$1*$H$2*D14*1E-015</f>
        <v>4.04281140406581</v>
      </c>
    </row>
    <row r="15" customFormat="false" ht="12.8" hidden="false" customHeight="false" outlineLevel="0" collapsed="false">
      <c r="B15" s="10"/>
      <c r="C15" s="10"/>
    </row>
    <row r="16" customFormat="false" ht="12.8" hidden="false" customHeight="false" outlineLevel="0" collapsed="false">
      <c r="D16" s="0" t="n">
        <f aca="false">SUM(D5:D14)</f>
        <v>304572.771781124</v>
      </c>
    </row>
    <row r="17" customFormat="false" ht="12.8" hidden="false" customHeight="false" outlineLevel="0" collapsed="false">
      <c r="F17" s="0" t="s">
        <v>41</v>
      </c>
      <c r="G17" s="23" t="s">
        <v>37</v>
      </c>
      <c r="H17" s="23" t="s">
        <v>38</v>
      </c>
    </row>
    <row r="18" customFormat="false" ht="12.8" hidden="false" customHeight="false" outlineLevel="0" collapsed="false">
      <c r="B18" s="0" t="n">
        <v>2018</v>
      </c>
      <c r="D18" s="0" t="n">
        <v>16217</v>
      </c>
      <c r="E18" s="0" t="n">
        <v>2440000</v>
      </c>
      <c r="F18" s="0" t="n">
        <v>2.44</v>
      </c>
      <c r="G18" s="24" t="n">
        <v>95</v>
      </c>
      <c r="H18" s="24" t="n">
        <v>5</v>
      </c>
      <c r="I18" s="17" t="n">
        <f aca="false">E18*H18/G18</f>
        <v>128421.052631579</v>
      </c>
      <c r="K18" s="25"/>
      <c r="L18" s="25"/>
      <c r="M18" s="25"/>
      <c r="N18" s="25"/>
      <c r="O18" s="26"/>
    </row>
    <row r="19" customFormat="false" ht="12.8" hidden="false" customHeight="false" outlineLevel="0" collapsed="false">
      <c r="B19" s="0" t="n">
        <v>2019</v>
      </c>
      <c r="D19" s="0" t="n">
        <v>18049</v>
      </c>
      <c r="E19" s="0" t="n">
        <v>2747000</v>
      </c>
      <c r="F19" s="0" t="n">
        <v>2.731</v>
      </c>
      <c r="G19" s="24" t="n">
        <v>93</v>
      </c>
      <c r="H19" s="24" t="n">
        <v>7</v>
      </c>
      <c r="I19" s="17" t="n">
        <f aca="false">E19*H19/G19</f>
        <v>206763.440860215</v>
      </c>
      <c r="J19" s="27" t="n">
        <f aca="false">I19/I18-1</f>
        <v>0.610043187026265</v>
      </c>
    </row>
    <row r="20" customFormat="false" ht="12.8" hidden="false" customHeight="false" outlineLevel="0" collapsed="false">
      <c r="B20" s="0" t="n">
        <v>2020</v>
      </c>
      <c r="D20" s="0" t="n">
        <v>20756.35</v>
      </c>
      <c r="E20" s="0" t="n">
        <v>3152000</v>
      </c>
      <c r="F20" s="0" t="n">
        <v>3.015</v>
      </c>
      <c r="G20" s="24" t="n">
        <v>92</v>
      </c>
      <c r="H20" s="24" t="n">
        <v>8</v>
      </c>
      <c r="I20" s="17" t="n">
        <f aca="false">E20*H20/G20</f>
        <v>274086.956521739</v>
      </c>
      <c r="J20" s="27" t="n">
        <f aca="false">I20/I19-1</f>
        <v>0.325606477535064</v>
      </c>
    </row>
    <row r="21" customFormat="false" ht="12.8" hidden="false" customHeight="false" outlineLevel="0" collapsed="false">
      <c r="B21" s="0" t="n">
        <v>2021</v>
      </c>
      <c r="D21" s="0" t="n">
        <v>25442.2937125984</v>
      </c>
      <c r="E21" s="0" t="n">
        <v>3554000</v>
      </c>
      <c r="F21" s="0" t="n">
        <v>3.477</v>
      </c>
      <c r="G21" s="24" t="n">
        <v>89</v>
      </c>
      <c r="H21" s="24" t="n">
        <v>11</v>
      </c>
      <c r="I21" s="17" t="n">
        <f aca="false">E21*H21/G21</f>
        <v>439258.426966292</v>
      </c>
      <c r="J21" s="27" t="n">
        <f aca="false">I21/I20-1</f>
        <v>0.602624336964581</v>
      </c>
    </row>
    <row r="22" customFormat="false" ht="12.8" hidden="false" customHeight="false" outlineLevel="0" collapsed="false">
      <c r="B22" s="0" t="n">
        <v>2022</v>
      </c>
      <c r="D22" s="0" t="n">
        <v>31186.1338509962</v>
      </c>
      <c r="E22" s="0" t="n">
        <v>3971000</v>
      </c>
      <c r="F22" s="0" t="n">
        <v>3.5</v>
      </c>
      <c r="G22" s="24" t="n">
        <v>87</v>
      </c>
      <c r="H22" s="24" t="n">
        <v>13</v>
      </c>
      <c r="I22" s="17" t="n">
        <f aca="false">E22*H22/G22</f>
        <v>593367.816091954</v>
      </c>
      <c r="J22" s="27" t="n">
        <f aca="false">I22/I21-1</f>
        <v>0.350839914876552</v>
      </c>
    </row>
    <row r="23" customFormat="false" ht="12.8" hidden="false" customHeight="false" outlineLevel="0" collapsed="false">
      <c r="B23" s="0" t="n">
        <v>2023</v>
      </c>
      <c r="D23" s="0" t="n">
        <v>38226.7006095703</v>
      </c>
      <c r="I23" s="17" t="n">
        <f aca="false">I22*(1+J23)</f>
        <v>729842.413793103</v>
      </c>
      <c r="J23" s="27" t="n">
        <v>0.23</v>
      </c>
    </row>
    <row r="24" customFormat="false" ht="12.8" hidden="false" customHeight="false" outlineLevel="0" collapsed="false">
      <c r="B24" s="0" t="n">
        <v>2024</v>
      </c>
      <c r="D24" s="0" t="n">
        <v>46856.7423738882</v>
      </c>
    </row>
    <row r="25" customFormat="false" ht="12.8" hidden="false" customHeight="false" outlineLevel="0" collapsed="false">
      <c r="B25" s="0" t="n">
        <v>2025</v>
      </c>
      <c r="D25" s="0" t="n">
        <v>57435.0982659292</v>
      </c>
    </row>
    <row r="30" customFormat="false" ht="12.8" hidden="false" customHeight="false" outlineLevel="0" collapsed="false">
      <c r="J30" s="0" t="n">
        <f aca="false">75000/0.45</f>
        <v>166666.666666667</v>
      </c>
    </row>
    <row r="32" customFormat="false" ht="46.25" hidden="false" customHeight="false" outlineLevel="0" collapsed="false">
      <c r="F32" s="33" t="s">
        <v>42</v>
      </c>
      <c r="G32" s="34" t="s">
        <v>43</v>
      </c>
      <c r="H32" s="34" t="s">
        <v>44</v>
      </c>
      <c r="I32" s="33" t="s">
        <v>45</v>
      </c>
    </row>
    <row r="33" customFormat="false" ht="12.8" hidden="false" customHeight="false" outlineLevel="0" collapsed="false">
      <c r="E33" s="0" t="n">
        <v>2018</v>
      </c>
      <c r="F33" s="35" t="n">
        <v>423000</v>
      </c>
      <c r="G33" s="36" t="n">
        <v>95</v>
      </c>
      <c r="H33" s="36" t="n">
        <v>5</v>
      </c>
      <c r="I33" s="37" t="n">
        <f aca="false">F33*H33/G33</f>
        <v>22263.1578947368</v>
      </c>
      <c r="J33" s="0" t="n">
        <f aca="false">I33/(F33+I33)*100</f>
        <v>5</v>
      </c>
    </row>
    <row r="34" customFormat="false" ht="12.8" hidden="false" customHeight="false" outlineLevel="0" collapsed="false">
      <c r="E34" s="0" t="n">
        <v>2019</v>
      </c>
      <c r="F34" s="35" t="n">
        <v>391000</v>
      </c>
      <c r="G34" s="36" t="n">
        <v>93</v>
      </c>
      <c r="H34" s="36" t="n">
        <v>7</v>
      </c>
      <c r="I34" s="37" t="n">
        <f aca="false">F34*H34/G34</f>
        <v>29430.1075268817</v>
      </c>
      <c r="J34" s="0" t="n">
        <f aca="false">I34/(F34+I34)*100</f>
        <v>7</v>
      </c>
    </row>
    <row r="35" customFormat="false" ht="12.8" hidden="false" customHeight="false" outlineLevel="0" collapsed="false">
      <c r="E35" s="0" t="n">
        <v>2020</v>
      </c>
      <c r="F35" s="35" t="n">
        <v>394000</v>
      </c>
      <c r="G35" s="36" t="n">
        <v>92</v>
      </c>
      <c r="H35" s="36" t="n">
        <v>8</v>
      </c>
      <c r="I35" s="37" t="n">
        <f aca="false">F35*H35/G35</f>
        <v>34260.8695652174</v>
      </c>
      <c r="J35" s="0" t="n">
        <f aca="false">I35/(F35+I35)*100</f>
        <v>8</v>
      </c>
    </row>
    <row r="36" customFormat="false" ht="12.8" hidden="false" customHeight="false" outlineLevel="0" collapsed="false">
      <c r="E36" s="0" t="n">
        <v>2021</v>
      </c>
      <c r="F36" s="35" t="n">
        <v>517385</v>
      </c>
      <c r="G36" s="36" t="n">
        <v>89</v>
      </c>
      <c r="H36" s="36" t="n">
        <v>11</v>
      </c>
      <c r="I36" s="37" t="n">
        <f aca="false">F36*H36/G36</f>
        <v>63946.4606741573</v>
      </c>
      <c r="J36" s="0" t="n">
        <f aca="false">I36/(F36+I36)*100</f>
        <v>11</v>
      </c>
    </row>
    <row r="37" customFormat="false" ht="12.8" hidden="false" customHeight="false" outlineLevel="0" collapsed="false">
      <c r="E37" s="0" t="n">
        <v>2022</v>
      </c>
      <c r="F37" s="35" t="n">
        <v>570000</v>
      </c>
      <c r="G37" s="36" t="n">
        <v>87</v>
      </c>
      <c r="H37" s="36" t="n">
        <v>13</v>
      </c>
      <c r="I37" s="37" t="n">
        <f aca="false">F37*H37/G37</f>
        <v>85172.4137931035</v>
      </c>
      <c r="J37" s="0" t="n">
        <f aca="false">I37/(F37+I37)*100</f>
        <v>13</v>
      </c>
    </row>
    <row r="39" customFormat="false" ht="12.8" hidden="false" customHeight="false" outlineLevel="0" collapsed="false">
      <c r="G39" s="0" t="n">
        <f aca="false">F37+I37</f>
        <v>655172.413793103</v>
      </c>
      <c r="H39" s="0" t="n">
        <f aca="false">F37/G39</f>
        <v>0.87</v>
      </c>
    </row>
    <row r="47" customFormat="false" ht="12.8" hidden="false" customHeight="false" outlineLevel="0" collapsed="false">
      <c r="F47" s="10" t="n">
        <v>2016</v>
      </c>
      <c r="G47" s="0" t="n">
        <v>0.593678562711864</v>
      </c>
    </row>
    <row r="48" customFormat="false" ht="12.8" hidden="false" customHeight="false" outlineLevel="0" collapsed="false">
      <c r="F48" s="13" t="n">
        <v>2017</v>
      </c>
      <c r="G48" s="0" t="n">
        <v>0.700540704</v>
      </c>
    </row>
    <row r="49" customFormat="false" ht="12.8" hidden="false" customHeight="false" outlineLevel="0" collapsed="false">
      <c r="F49" s="10" t="n">
        <v>2018</v>
      </c>
      <c r="G49" s="0" t="n">
        <v>1.022838624</v>
      </c>
    </row>
    <row r="50" customFormat="false" ht="12.8" hidden="false" customHeight="false" outlineLevel="0" collapsed="false">
      <c r="F50" s="13" t="n">
        <v>2019</v>
      </c>
      <c r="G50" s="0" t="n">
        <v>1.138386528</v>
      </c>
    </row>
    <row r="51" customFormat="false" ht="12.8" hidden="false" customHeight="false" outlineLevel="0" collapsed="false">
      <c r="F51" s="10" t="n">
        <v>2020</v>
      </c>
      <c r="G51" s="0" t="n">
        <v>1.3091445072</v>
      </c>
    </row>
    <row r="52" customFormat="false" ht="12.8" hidden="false" customHeight="false" outlineLevel="0" collapsed="false">
      <c r="F52" s="13" t="n">
        <v>2021</v>
      </c>
      <c r="G52" s="0" t="n">
        <v>1.60469634904101</v>
      </c>
    </row>
    <row r="53" customFormat="false" ht="12.8" hidden="false" customHeight="false" outlineLevel="0" collapsed="false">
      <c r="F53" s="10" t="n">
        <v>2022</v>
      </c>
      <c r="G53" s="0" t="n">
        <v>1.96697183425003</v>
      </c>
    </row>
    <row r="54" customFormat="false" ht="12.8" hidden="false" customHeight="false" outlineLevel="0" collapsed="false">
      <c r="F54" s="13" t="n">
        <v>2023</v>
      </c>
      <c r="G54" s="0" t="n">
        <v>2.41103446084682</v>
      </c>
    </row>
    <row r="55" customFormat="false" ht="12.8" hidden="false" customHeight="false" outlineLevel="0" collapsed="false">
      <c r="F55" s="10" t="n">
        <v>2024</v>
      </c>
      <c r="G55" s="0" t="n">
        <v>2.95534845500587</v>
      </c>
    </row>
    <row r="56" customFormat="false" ht="12.8" hidden="false" customHeight="false" outlineLevel="0" collapsed="false">
      <c r="F56" s="13" t="n">
        <v>2025</v>
      </c>
      <c r="G56" s="0" t="n">
        <v>3.62254651782869</v>
      </c>
    </row>
  </sheetData>
  <hyperlinks>
    <hyperlink ref="H6" r:id="rId1" display="https://www.universal-robots.com/about-universal-robots/news-centre/ifr-world-robotics-report-2017/"/>
    <hyperlink ref="H9" r:id="rId2" display="https://www.universal-robots.com/about-universal-robots/news-centre/ifr-world-robotics-report-2017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2021-04-14T15:22:37Z</dcterms:created>
  <dc:creator>Diaz Ledezma, Fernando</dc:creator>
  <dc:description/>
  <dc:language>en-US</dc:language>
  <cp:lastModifiedBy/>
  <dcterms:modified xsi:type="dcterms:W3CDTF">2023-08-13T00:46:59Z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