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chen/Documents/PhD/Project_biofilm/B_E1_adj/Rep56_14Sept2020/"/>
    </mc:Choice>
  </mc:AlternateContent>
  <xr:revisionPtr revIDLastSave="0" documentId="13_ncr:40009_{472116EA-E3F5-5144-9795-6678F1E1547B}" xr6:coauthVersionLast="45" xr6:coauthVersionMax="45" xr10:uidLastSave="{00000000-0000-0000-0000-000000000000}"/>
  <bookViews>
    <workbookView xWindow="9140" yWindow="460" windowWidth="16380" windowHeight="14180"/>
  </bookViews>
  <sheets>
    <sheet name="mixingVolumes_used" sheetId="1" r:id="rId1"/>
  </sheets>
  <calcPr calcId="0"/>
</workbook>
</file>

<file path=xl/calcChain.xml><?xml version="1.0" encoding="utf-8"?>
<calcChain xmlns="http://schemas.openxmlformats.org/spreadsheetml/2006/main">
  <c r="T35" i="1" l="1"/>
  <c r="S3" i="1"/>
  <c r="S36" i="1"/>
  <c r="S35" i="1"/>
  <c r="T3" i="1"/>
  <c r="T34" i="1" s="1"/>
  <c r="S34" i="1"/>
  <c r="S37" i="1" s="1"/>
  <c r="L37" i="1"/>
  <c r="L36" i="1"/>
  <c r="L35" i="1"/>
  <c r="L34" i="1"/>
  <c r="L12" i="1"/>
  <c r="L3" i="1"/>
  <c r="M3" i="1" s="1"/>
  <c r="M8" i="1"/>
  <c r="M4" i="1"/>
  <c r="M5" i="1"/>
  <c r="M6" i="1"/>
  <c r="M7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D34" i="1"/>
  <c r="R35" i="1"/>
  <c r="Q37" i="1"/>
  <c r="Q36" i="1"/>
  <c r="Q35" i="1"/>
  <c r="R34" i="1"/>
  <c r="Q3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  <c r="P35" i="1"/>
  <c r="O37" i="1"/>
  <c r="O36" i="1"/>
  <c r="O35" i="1"/>
  <c r="P34" i="1"/>
  <c r="O3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H35" i="1"/>
  <c r="H36" i="1" s="1"/>
  <c r="H37" i="1" s="1"/>
  <c r="I5" i="1"/>
  <c r="I6" i="1"/>
  <c r="I9" i="1"/>
  <c r="I10" i="1"/>
  <c r="I13" i="1"/>
  <c r="I14" i="1"/>
  <c r="I17" i="1"/>
  <c r="I18" i="1"/>
  <c r="I21" i="1"/>
  <c r="I22" i="1"/>
  <c r="I25" i="1"/>
  <c r="I26" i="1"/>
  <c r="I29" i="1"/>
  <c r="I30" i="1"/>
  <c r="I32" i="1"/>
  <c r="I2" i="1"/>
  <c r="H34" i="1"/>
  <c r="F36" i="1"/>
  <c r="F37" i="1" s="1"/>
  <c r="F35" i="1"/>
  <c r="F34" i="1"/>
  <c r="G32" i="1"/>
  <c r="D35" i="1"/>
  <c r="D20" i="1"/>
  <c r="D18" i="1"/>
  <c r="D36" i="1"/>
  <c r="D37" i="1" s="1"/>
  <c r="E4" i="1"/>
  <c r="E5" i="1"/>
  <c r="E6" i="1"/>
  <c r="E8" i="1"/>
  <c r="E9" i="1"/>
  <c r="E10" i="1"/>
  <c r="E12" i="1"/>
  <c r="E13" i="1"/>
  <c r="E14" i="1"/>
  <c r="E16" i="1"/>
  <c r="E17" i="1"/>
  <c r="E18" i="1"/>
  <c r="E20" i="1"/>
  <c r="E21" i="1"/>
  <c r="E22" i="1"/>
  <c r="E24" i="1"/>
  <c r="E25" i="1"/>
  <c r="E26" i="1"/>
  <c r="E28" i="1"/>
  <c r="E29" i="1"/>
  <c r="E30" i="1"/>
  <c r="E32" i="1"/>
  <c r="E2" i="1"/>
  <c r="B36" i="1"/>
  <c r="B35" i="1"/>
  <c r="B28" i="1"/>
  <c r="C28" i="1" s="1"/>
  <c r="B27" i="1"/>
  <c r="C4" i="1"/>
  <c r="C8" i="1"/>
  <c r="C12" i="1"/>
  <c r="C16" i="1"/>
  <c r="C20" i="1"/>
  <c r="C24" i="1"/>
  <c r="C29" i="1"/>
  <c r="C30" i="1"/>
  <c r="C32" i="1"/>
  <c r="C2" i="1"/>
  <c r="Y3" i="1"/>
  <c r="I3" i="1" s="1"/>
  <c r="Y4" i="1"/>
  <c r="G4" i="1" s="1"/>
  <c r="Y5" i="1"/>
  <c r="C5" i="1" s="1"/>
  <c r="Y6" i="1"/>
  <c r="C6" i="1" s="1"/>
  <c r="Y7" i="1"/>
  <c r="I7" i="1" s="1"/>
  <c r="Y8" i="1"/>
  <c r="G8" i="1" s="1"/>
  <c r="Y9" i="1"/>
  <c r="C9" i="1" s="1"/>
  <c r="Y10" i="1"/>
  <c r="G10" i="1" s="1"/>
  <c r="Y11" i="1"/>
  <c r="I11" i="1" s="1"/>
  <c r="Y12" i="1"/>
  <c r="G12" i="1" s="1"/>
  <c r="Y13" i="1"/>
  <c r="C13" i="1" s="1"/>
  <c r="Y14" i="1"/>
  <c r="C14" i="1" s="1"/>
  <c r="Y15" i="1"/>
  <c r="I15" i="1" s="1"/>
  <c r="Y16" i="1"/>
  <c r="G16" i="1" s="1"/>
  <c r="Y17" i="1"/>
  <c r="C17" i="1" s="1"/>
  <c r="Y18" i="1"/>
  <c r="C18" i="1" s="1"/>
  <c r="Y19" i="1"/>
  <c r="I19" i="1" s="1"/>
  <c r="Y20" i="1"/>
  <c r="G20" i="1" s="1"/>
  <c r="Y21" i="1"/>
  <c r="C21" i="1" s="1"/>
  <c r="Y22" i="1"/>
  <c r="C22" i="1" s="1"/>
  <c r="Y23" i="1"/>
  <c r="I23" i="1" s="1"/>
  <c r="Y24" i="1"/>
  <c r="G24" i="1" s="1"/>
  <c r="Y25" i="1"/>
  <c r="C25" i="1" s="1"/>
  <c r="Y26" i="1"/>
  <c r="C26" i="1" s="1"/>
  <c r="Y27" i="1"/>
  <c r="I27" i="1" s="1"/>
  <c r="Y28" i="1"/>
  <c r="G28" i="1" s="1"/>
  <c r="Y29" i="1"/>
  <c r="G29" i="1" s="1"/>
  <c r="Y30" i="1"/>
  <c r="G30" i="1" s="1"/>
  <c r="Y31" i="1"/>
  <c r="I31" i="1" s="1"/>
  <c r="Y2" i="1"/>
  <c r="G2" i="1" s="1"/>
  <c r="M34" i="1" l="1"/>
  <c r="M35" i="1" s="1"/>
  <c r="B37" i="1"/>
  <c r="G27" i="1"/>
  <c r="G19" i="1"/>
  <c r="G11" i="1"/>
  <c r="G7" i="1"/>
  <c r="G3" i="1"/>
  <c r="G34" i="1" s="1"/>
  <c r="G35" i="1" s="1"/>
  <c r="C19" i="1"/>
  <c r="C11" i="1"/>
  <c r="B34" i="1"/>
  <c r="G22" i="1"/>
  <c r="G14" i="1"/>
  <c r="C10" i="1"/>
  <c r="C27" i="1"/>
  <c r="G25" i="1"/>
  <c r="G21" i="1"/>
  <c r="G17" i="1"/>
  <c r="G13" i="1"/>
  <c r="G9" i="1"/>
  <c r="G5" i="1"/>
  <c r="I28" i="1"/>
  <c r="I24" i="1"/>
  <c r="I20" i="1"/>
  <c r="I16" i="1"/>
  <c r="I12" i="1"/>
  <c r="I8" i="1"/>
  <c r="I4" i="1"/>
  <c r="I34" i="1" s="1"/>
  <c r="I35" i="1" s="1"/>
  <c r="G31" i="1"/>
  <c r="G23" i="1"/>
  <c r="G15" i="1"/>
  <c r="C23" i="1"/>
  <c r="C15" i="1"/>
  <c r="C7" i="1"/>
  <c r="C3" i="1"/>
  <c r="C34" i="1" s="1"/>
  <c r="C35" i="1" s="1"/>
  <c r="G26" i="1"/>
  <c r="G18" i="1"/>
  <c r="G6" i="1"/>
  <c r="C31" i="1"/>
  <c r="E31" i="1"/>
  <c r="E27" i="1"/>
  <c r="E23" i="1"/>
  <c r="E19" i="1"/>
  <c r="E15" i="1"/>
  <c r="E11" i="1"/>
  <c r="E7" i="1"/>
  <c r="E3" i="1"/>
  <c r="E34" i="1" s="1"/>
  <c r="E35" i="1" s="1"/>
</calcChain>
</file>

<file path=xl/sharedStrings.xml><?xml version="1.0" encoding="utf-8"?>
<sst xmlns="http://schemas.openxmlformats.org/spreadsheetml/2006/main" count="56" uniqueCount="56">
  <si>
    <t>IsolateID</t>
  </si>
  <si>
    <t>Jar_20Jar_2</t>
  </si>
  <si>
    <t>Jar_14Jar_13</t>
  </si>
  <si>
    <t>Jar_16Jar_6</t>
  </si>
  <si>
    <t>Jar_4Jar_21</t>
  </si>
  <si>
    <t>Jar_27Jar_28</t>
  </si>
  <si>
    <t>Jar_8Jar_25</t>
  </si>
  <si>
    <t>Jar_19Jar_26</t>
  </si>
  <si>
    <t>Jar_1Jar_15</t>
  </si>
  <si>
    <t>Jar_7Jar_10</t>
  </si>
  <si>
    <t>Jar_17Jar_11</t>
  </si>
  <si>
    <t>Jar_23Jar_24</t>
  </si>
  <si>
    <t>Jar_18Jar_5</t>
  </si>
  <si>
    <t>Jar_22Jar_9</t>
  </si>
  <si>
    <t>Jar_12Jar_3</t>
  </si>
  <si>
    <t>volPerMl</t>
  </si>
  <si>
    <t>45D</t>
  </si>
  <si>
    <t>13C</t>
  </si>
  <si>
    <t>BTB_45</t>
  </si>
  <si>
    <t>35A</t>
  </si>
  <si>
    <t>50A</t>
  </si>
  <si>
    <t>33B</t>
  </si>
  <si>
    <t>37E</t>
  </si>
  <si>
    <t>2F</t>
  </si>
  <si>
    <t>50B</t>
  </si>
  <si>
    <t>2E</t>
  </si>
  <si>
    <t>35E</t>
  </si>
  <si>
    <t>2H</t>
  </si>
  <si>
    <t>34F</t>
  </si>
  <si>
    <t>34B</t>
  </si>
  <si>
    <t>20A</t>
  </si>
  <si>
    <t>37H</t>
  </si>
  <si>
    <t>49C</t>
  </si>
  <si>
    <t>BTB_59</t>
  </si>
  <si>
    <t>45E</t>
  </si>
  <si>
    <t>36A</t>
  </si>
  <si>
    <t>24L</t>
  </si>
  <si>
    <t>20D</t>
  </si>
  <si>
    <t>24D</t>
  </si>
  <si>
    <t>54G</t>
  </si>
  <si>
    <t>47C</t>
  </si>
  <si>
    <t>21C</t>
  </si>
  <si>
    <t>32G</t>
  </si>
  <si>
    <t>40B</t>
  </si>
  <si>
    <t>20C</t>
  </si>
  <si>
    <t>36G</t>
  </si>
  <si>
    <t>40A</t>
  </si>
  <si>
    <t>Water</t>
  </si>
  <si>
    <t>NA</t>
  </si>
  <si>
    <t>*** Double</t>
  </si>
  <si>
    <t>sumVol</t>
  </si>
  <si>
    <t>missing</t>
  </si>
  <si>
    <t>totalH2O</t>
  </si>
  <si>
    <t>AddH2O</t>
  </si>
  <si>
    <t>** Double</t>
  </si>
  <si>
    <t>**double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</si>
</sst>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topLeftCell="O28" workbookViewId="0">
      <selection activeCell="S37" sqref="S37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K1" t="s">
        <v>6</v>
      </c>
      <c r="L1" t="s">
        <v>7</v>
      </c>
      <c r="N1" t="s">
        <v>8</v>
      </c>
      <c r="O1" t="s">
        <v>9</v>
      </c>
      <c r="Q1" t="s">
        <v>10</v>
      </c>
      <c r="S1" t="s">
        <v>11</v>
      </c>
      <c r="U1" t="s">
        <v>12</v>
      </c>
      <c r="V1" t="s">
        <v>13</v>
      </c>
      <c r="W1" t="s">
        <v>14</v>
      </c>
      <c r="X1" t="s">
        <v>15</v>
      </c>
    </row>
    <row r="2" spans="1:25" x14ac:dyDescent="0.2">
      <c r="A2" t="s">
        <v>16</v>
      </c>
      <c r="B2">
        <v>0</v>
      </c>
      <c r="C2">
        <f>B2*Y2</f>
        <v>0</v>
      </c>
      <c r="D2">
        <v>0</v>
      </c>
      <c r="E2">
        <f>D2*Y2</f>
        <v>0</v>
      </c>
      <c r="F2">
        <v>0</v>
      </c>
      <c r="G2">
        <f>F2*Y2</f>
        <v>0</v>
      </c>
      <c r="H2">
        <v>0</v>
      </c>
      <c r="I2">
        <f>H2*Y2</f>
        <v>0</v>
      </c>
      <c r="J2">
        <v>0</v>
      </c>
      <c r="K2">
        <v>0</v>
      </c>
      <c r="L2">
        <v>0</v>
      </c>
      <c r="M2">
        <f>L2*Y2</f>
        <v>0</v>
      </c>
      <c r="N2">
        <v>0.48602673099999999</v>
      </c>
      <c r="O2">
        <v>0.14580801900000001</v>
      </c>
      <c r="P2">
        <f>O2*Y2</f>
        <v>1.9999999917700004E-2</v>
      </c>
      <c r="Q2">
        <v>0.14580801900000001</v>
      </c>
      <c r="R2">
        <f>Q2*Y2</f>
        <v>1.9999999917700004E-2</v>
      </c>
      <c r="S2">
        <v>0</v>
      </c>
      <c r="U2">
        <v>1.4580801940000001</v>
      </c>
      <c r="V2">
        <v>0</v>
      </c>
      <c r="W2">
        <v>0</v>
      </c>
      <c r="X2">
        <v>0.36452004900000001</v>
      </c>
      <c r="Y2">
        <f>0.05/X2</f>
        <v>0.13716666651715501</v>
      </c>
    </row>
    <row r="3" spans="1:25" x14ac:dyDescent="0.2">
      <c r="A3" t="s">
        <v>17</v>
      </c>
      <c r="B3">
        <v>0</v>
      </c>
      <c r="C3">
        <f>B3*Y3</f>
        <v>0</v>
      </c>
      <c r="D3">
        <v>0</v>
      </c>
      <c r="E3">
        <f>D3*Y3</f>
        <v>0</v>
      </c>
      <c r="F3">
        <v>0</v>
      </c>
      <c r="G3">
        <f>F3*Y3</f>
        <v>0</v>
      </c>
      <c r="H3">
        <v>0</v>
      </c>
      <c r="I3">
        <f>H3*Y3</f>
        <v>0</v>
      </c>
      <c r="J3">
        <v>0</v>
      </c>
      <c r="K3">
        <v>0</v>
      </c>
      <c r="L3">
        <f>2*0.417536534</f>
        <v>0.83507306800000003</v>
      </c>
      <c r="M3">
        <f>L3*Y3</f>
        <v>0.13333333312044446</v>
      </c>
      <c r="N3">
        <v>0.41753653400000001</v>
      </c>
      <c r="O3">
        <v>0.12526096</v>
      </c>
      <c r="P3">
        <f t="shared" ref="P3:P32" si="0">O3*Y3</f>
        <v>1.9999999936133335E-2</v>
      </c>
      <c r="Q3">
        <v>0.12526096</v>
      </c>
      <c r="R3">
        <f t="shared" ref="R3:R32" si="1">Q3*Y3</f>
        <v>1.9999999936133335E-2</v>
      </c>
      <c r="S3">
        <f>4*X3</f>
        <v>1.2526096040000001</v>
      </c>
      <c r="T3">
        <f>S3*Y3</f>
        <v>0.2</v>
      </c>
      <c r="U3">
        <v>0</v>
      </c>
      <c r="V3">
        <v>0</v>
      </c>
      <c r="W3">
        <v>0</v>
      </c>
      <c r="X3">
        <v>0.31315240100000002</v>
      </c>
      <c r="Y3">
        <f t="shared" ref="Y3:Y31" si="2">0.05/X3</f>
        <v>0.15966666658257556</v>
      </c>
    </row>
    <row r="4" spans="1:25" x14ac:dyDescent="0.2">
      <c r="A4" t="s">
        <v>18</v>
      </c>
      <c r="B4">
        <v>0</v>
      </c>
      <c r="C4">
        <f>B4*Y4</f>
        <v>0</v>
      </c>
      <c r="D4">
        <v>0</v>
      </c>
      <c r="E4">
        <f>D4*Y4</f>
        <v>0</v>
      </c>
      <c r="F4">
        <v>0</v>
      </c>
      <c r="G4">
        <f>F4*Y4</f>
        <v>0</v>
      </c>
      <c r="H4">
        <v>0</v>
      </c>
      <c r="I4">
        <f>H4*Y4</f>
        <v>0</v>
      </c>
      <c r="J4">
        <v>0</v>
      </c>
      <c r="K4">
        <v>0</v>
      </c>
      <c r="L4">
        <v>0</v>
      </c>
      <c r="M4">
        <f>L4*Y4</f>
        <v>0</v>
      </c>
      <c r="N4">
        <v>0.229357798</v>
      </c>
      <c r="O4">
        <v>0</v>
      </c>
      <c r="P4">
        <f t="shared" si="0"/>
        <v>0</v>
      </c>
      <c r="Q4">
        <v>6.8807338999999995E-2</v>
      </c>
      <c r="R4">
        <f t="shared" si="1"/>
        <v>1.9999999825600003E-2</v>
      </c>
      <c r="S4">
        <v>0</v>
      </c>
      <c r="U4">
        <v>0</v>
      </c>
      <c r="V4">
        <v>0</v>
      </c>
      <c r="W4">
        <v>0</v>
      </c>
      <c r="X4">
        <v>0.17201834899999999</v>
      </c>
      <c r="Y4">
        <f t="shared" si="2"/>
        <v>0.2906666660310756</v>
      </c>
    </row>
    <row r="5" spans="1:25" s="1" customFormat="1" x14ac:dyDescent="0.2">
      <c r="A5" s="1" t="s">
        <v>19</v>
      </c>
      <c r="B5" s="1">
        <v>0</v>
      </c>
      <c r="C5">
        <f>B5*Y5</f>
        <v>0</v>
      </c>
      <c r="D5" s="1">
        <v>0</v>
      </c>
      <c r="E5">
        <f>D5*Y5</f>
        <v>0</v>
      </c>
      <c r="F5" s="1">
        <v>0</v>
      </c>
      <c r="G5">
        <f>F5*Y5</f>
        <v>0</v>
      </c>
      <c r="H5" s="1">
        <v>0</v>
      </c>
      <c r="I5">
        <f>H5*Y5</f>
        <v>0</v>
      </c>
      <c r="J5" s="1">
        <v>0</v>
      </c>
      <c r="K5" s="1">
        <v>0</v>
      </c>
      <c r="L5" s="1">
        <v>0</v>
      </c>
      <c r="M5">
        <f>L5*Y5</f>
        <v>0</v>
      </c>
      <c r="N5" s="1">
        <v>0</v>
      </c>
      <c r="O5" s="1">
        <v>0</v>
      </c>
      <c r="P5">
        <f t="shared" si="0"/>
        <v>0</v>
      </c>
      <c r="Q5" s="1">
        <v>0</v>
      </c>
      <c r="R5">
        <f t="shared" si="1"/>
        <v>0</v>
      </c>
      <c r="S5" s="1">
        <v>0</v>
      </c>
      <c r="U5" s="1">
        <v>0</v>
      </c>
      <c r="V5" s="1">
        <v>0</v>
      </c>
      <c r="W5" s="1">
        <v>0</v>
      </c>
      <c r="X5" s="1">
        <v>1</v>
      </c>
      <c r="Y5">
        <f t="shared" si="2"/>
        <v>0.05</v>
      </c>
    </row>
    <row r="6" spans="1:25" x14ac:dyDescent="0.2">
      <c r="A6" t="s">
        <v>20</v>
      </c>
      <c r="B6">
        <v>0</v>
      </c>
      <c r="C6">
        <f>B6*Y6</f>
        <v>0</v>
      </c>
      <c r="D6">
        <v>0</v>
      </c>
      <c r="E6">
        <f>D6*Y6</f>
        <v>0</v>
      </c>
      <c r="F6">
        <v>0</v>
      </c>
      <c r="G6">
        <f>F6*Y6</f>
        <v>0</v>
      </c>
      <c r="H6">
        <v>0</v>
      </c>
      <c r="I6">
        <f>H6*Y6</f>
        <v>0</v>
      </c>
      <c r="J6">
        <v>0</v>
      </c>
      <c r="K6">
        <v>0</v>
      </c>
      <c r="L6">
        <v>0</v>
      </c>
      <c r="M6">
        <f>L6*Y6</f>
        <v>0</v>
      </c>
      <c r="N6">
        <v>0</v>
      </c>
      <c r="O6">
        <v>0</v>
      </c>
      <c r="P6">
        <f t="shared" si="0"/>
        <v>0</v>
      </c>
      <c r="Q6">
        <v>0.15424164500000001</v>
      </c>
      <c r="R6">
        <f t="shared" si="1"/>
        <v>1.9999999974066669E-2</v>
      </c>
      <c r="S6">
        <v>0</v>
      </c>
      <c r="U6">
        <v>0</v>
      </c>
      <c r="V6">
        <v>0</v>
      </c>
      <c r="W6">
        <v>0</v>
      </c>
      <c r="X6">
        <v>0.38560411300000003</v>
      </c>
      <c r="Y6">
        <f t="shared" si="2"/>
        <v>0.12966666670383778</v>
      </c>
    </row>
    <row r="7" spans="1:25" x14ac:dyDescent="0.2">
      <c r="A7" t="s">
        <v>21</v>
      </c>
      <c r="B7">
        <v>0</v>
      </c>
      <c r="C7">
        <f>B7*Y7</f>
        <v>0</v>
      </c>
      <c r="D7">
        <v>0</v>
      </c>
      <c r="E7">
        <f>D7*Y7</f>
        <v>0</v>
      </c>
      <c r="F7">
        <v>0</v>
      </c>
      <c r="G7">
        <f>F7*Y7</f>
        <v>0</v>
      </c>
      <c r="H7">
        <v>0</v>
      </c>
      <c r="I7">
        <f>H7*Y7</f>
        <v>0</v>
      </c>
      <c r="J7">
        <v>0</v>
      </c>
      <c r="K7">
        <v>0</v>
      </c>
      <c r="L7">
        <v>0</v>
      </c>
      <c r="M7">
        <f>L7*Y7</f>
        <v>0</v>
      </c>
      <c r="N7">
        <v>0</v>
      </c>
      <c r="O7">
        <v>0</v>
      </c>
      <c r="P7">
        <f t="shared" si="0"/>
        <v>0</v>
      </c>
      <c r="Q7">
        <v>6.6298342999999996E-2</v>
      </c>
      <c r="R7">
        <f t="shared" si="1"/>
        <v>2.0000000181E-2</v>
      </c>
      <c r="S7">
        <v>0</v>
      </c>
      <c r="U7">
        <v>0</v>
      </c>
      <c r="V7">
        <v>0</v>
      </c>
      <c r="W7">
        <v>0</v>
      </c>
      <c r="X7">
        <v>0.165745856</v>
      </c>
      <c r="Y7">
        <f t="shared" si="2"/>
        <v>0.30166666731022224</v>
      </c>
    </row>
    <row r="8" spans="1:25" x14ac:dyDescent="0.2">
      <c r="A8" t="s">
        <v>22</v>
      </c>
      <c r="B8">
        <v>0</v>
      </c>
      <c r="C8">
        <f>B8*Y8</f>
        <v>0</v>
      </c>
      <c r="D8">
        <v>0</v>
      </c>
      <c r="E8">
        <f>D8*Y8</f>
        <v>0</v>
      </c>
      <c r="F8">
        <v>0</v>
      </c>
      <c r="G8">
        <f>F8*Y8</f>
        <v>0</v>
      </c>
      <c r="H8">
        <v>0</v>
      </c>
      <c r="I8">
        <f>H8*Y8</f>
        <v>0</v>
      </c>
      <c r="J8">
        <v>0</v>
      </c>
      <c r="K8">
        <v>0</v>
      </c>
      <c r="L8">
        <v>0</v>
      </c>
      <c r="M8">
        <f>L8*Y8</f>
        <v>0</v>
      </c>
      <c r="N8">
        <v>0</v>
      </c>
      <c r="O8">
        <v>0</v>
      </c>
      <c r="P8">
        <f t="shared" si="0"/>
        <v>0</v>
      </c>
      <c r="Q8">
        <v>0.59405940599999996</v>
      </c>
      <c r="R8">
        <f t="shared" si="1"/>
        <v>0.02</v>
      </c>
      <c r="S8">
        <v>0</v>
      </c>
      <c r="U8">
        <v>0</v>
      </c>
      <c r="V8">
        <v>0</v>
      </c>
      <c r="W8">
        <v>0</v>
      </c>
      <c r="X8">
        <v>1.4851485149999999</v>
      </c>
      <c r="Y8">
        <f t="shared" si="2"/>
        <v>3.3666666663300003E-2</v>
      </c>
    </row>
    <row r="9" spans="1:25" x14ac:dyDescent="0.2">
      <c r="A9" t="s">
        <v>23</v>
      </c>
      <c r="B9">
        <v>0</v>
      </c>
      <c r="C9">
        <f>B9*Y9</f>
        <v>0</v>
      </c>
      <c r="D9">
        <v>0</v>
      </c>
      <c r="E9">
        <f>D9*Y9</f>
        <v>0</v>
      </c>
      <c r="F9">
        <v>0</v>
      </c>
      <c r="G9">
        <f>F9*Y9</f>
        <v>0</v>
      </c>
      <c r="H9">
        <v>0</v>
      </c>
      <c r="I9">
        <f>H9*Y9</f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9.9420049999999996E-2</v>
      </c>
      <c r="P9">
        <f t="shared" si="0"/>
        <v>2.0000000080466665E-2</v>
      </c>
      <c r="Q9">
        <v>9.9420049999999996E-2</v>
      </c>
      <c r="R9">
        <f t="shared" si="1"/>
        <v>2.0000000080466665E-2</v>
      </c>
      <c r="S9">
        <v>0</v>
      </c>
      <c r="U9">
        <v>0</v>
      </c>
      <c r="V9">
        <v>0</v>
      </c>
      <c r="W9">
        <v>0</v>
      </c>
      <c r="X9">
        <v>0.24855012400000001</v>
      </c>
      <c r="Y9">
        <f t="shared" si="2"/>
        <v>0.20116666688929111</v>
      </c>
    </row>
    <row r="10" spans="1:25" x14ac:dyDescent="0.2">
      <c r="A10" t="s">
        <v>24</v>
      </c>
      <c r="B10">
        <v>0</v>
      </c>
      <c r="C10">
        <f>B10*Y10</f>
        <v>0</v>
      </c>
      <c r="D10">
        <v>0</v>
      </c>
      <c r="E10">
        <f>D10*Y10</f>
        <v>0</v>
      </c>
      <c r="F10">
        <v>0</v>
      </c>
      <c r="G10">
        <f>F10*Y10</f>
        <v>0</v>
      </c>
      <c r="H10">
        <v>0</v>
      </c>
      <c r="I10">
        <f>H10*Y10</f>
        <v>0</v>
      </c>
      <c r="J10">
        <v>0</v>
      </c>
      <c r="K10">
        <v>0</v>
      </c>
      <c r="L10">
        <v>0</v>
      </c>
      <c r="M10">
        <f>L10*Y10</f>
        <v>0</v>
      </c>
      <c r="N10">
        <v>0</v>
      </c>
      <c r="O10">
        <v>1.1009174310000001</v>
      </c>
      <c r="P10">
        <f t="shared" si="0"/>
        <v>1.9999999996366667E-2</v>
      </c>
      <c r="Q10">
        <v>1.1009174310000001</v>
      </c>
      <c r="R10">
        <f t="shared" si="1"/>
        <v>1.9999999996366667E-2</v>
      </c>
      <c r="S10">
        <v>0</v>
      </c>
      <c r="U10">
        <v>0</v>
      </c>
      <c r="V10">
        <v>0</v>
      </c>
      <c r="W10">
        <v>0</v>
      </c>
      <c r="X10">
        <v>2.7522935780000002</v>
      </c>
      <c r="Y10">
        <f t="shared" si="2"/>
        <v>1.8166666666545556E-2</v>
      </c>
    </row>
    <row r="11" spans="1:25" s="1" customFormat="1" x14ac:dyDescent="0.2">
      <c r="A11" s="1" t="s">
        <v>25</v>
      </c>
      <c r="B11" s="1">
        <v>0</v>
      </c>
      <c r="C11">
        <f>B11*Y11</f>
        <v>0</v>
      </c>
      <c r="D11" s="1">
        <v>0</v>
      </c>
      <c r="E11">
        <f>D11*Y11</f>
        <v>0</v>
      </c>
      <c r="F11" s="1">
        <v>0</v>
      </c>
      <c r="G11">
        <f>F11*Y11</f>
        <v>0</v>
      </c>
      <c r="H11" s="1">
        <v>0</v>
      </c>
      <c r="I11">
        <f>H11*Y11</f>
        <v>0</v>
      </c>
      <c r="J11" s="1">
        <v>0</v>
      </c>
      <c r="K11" s="1">
        <v>0</v>
      </c>
      <c r="L11" s="1">
        <v>0</v>
      </c>
      <c r="M11">
        <f>L11*Y11</f>
        <v>0</v>
      </c>
      <c r="N11" s="1">
        <v>0</v>
      </c>
      <c r="O11" s="1">
        <v>0</v>
      </c>
      <c r="P11">
        <f t="shared" si="0"/>
        <v>0</v>
      </c>
      <c r="Q11" s="1">
        <v>0</v>
      </c>
      <c r="R11">
        <f t="shared" si="1"/>
        <v>0</v>
      </c>
      <c r="S11" s="1">
        <v>0</v>
      </c>
      <c r="U11" s="1">
        <v>0</v>
      </c>
      <c r="V11" s="1">
        <v>0</v>
      </c>
      <c r="W11" s="1">
        <v>0</v>
      </c>
      <c r="X11" s="1">
        <v>1</v>
      </c>
      <c r="Y11">
        <f t="shared" si="2"/>
        <v>0.05</v>
      </c>
    </row>
    <row r="12" spans="1:25" x14ac:dyDescent="0.2">
      <c r="A12" t="s">
        <v>26</v>
      </c>
      <c r="B12">
        <v>0</v>
      </c>
      <c r="C12">
        <f>B12*Y12</f>
        <v>0</v>
      </c>
      <c r="D12">
        <v>0</v>
      </c>
      <c r="E12">
        <f>D12*Y12</f>
        <v>0</v>
      </c>
      <c r="F12">
        <v>0</v>
      </c>
      <c r="G12">
        <f>F12*Y12</f>
        <v>0</v>
      </c>
      <c r="H12">
        <v>0</v>
      </c>
      <c r="I12">
        <f>H12*Y12</f>
        <v>0</v>
      </c>
      <c r="J12">
        <v>0</v>
      </c>
      <c r="K12">
        <v>0</v>
      </c>
      <c r="L12">
        <f>2*0.317965024</f>
        <v>0.63593004799999997</v>
      </c>
      <c r="M12">
        <f>L12*Y12</f>
        <v>0.13333333333333333</v>
      </c>
      <c r="N12">
        <v>0</v>
      </c>
      <c r="O12">
        <v>9.5389506999999998E-2</v>
      </c>
      <c r="P12">
        <f t="shared" si="0"/>
        <v>1.9999999958066665E-2</v>
      </c>
      <c r="Q12">
        <v>0</v>
      </c>
      <c r="R12">
        <f t="shared" si="1"/>
        <v>0</v>
      </c>
      <c r="S12">
        <v>0</v>
      </c>
      <c r="U12">
        <v>0</v>
      </c>
      <c r="V12">
        <v>0</v>
      </c>
      <c r="W12">
        <v>0</v>
      </c>
      <c r="X12">
        <v>0.238473768</v>
      </c>
      <c r="Y12">
        <f t="shared" si="2"/>
        <v>0.20966666656602667</v>
      </c>
    </row>
    <row r="13" spans="1:25" s="1" customFormat="1" x14ac:dyDescent="0.2">
      <c r="A13" s="1" t="s">
        <v>27</v>
      </c>
      <c r="B13" s="1">
        <v>0</v>
      </c>
      <c r="C13">
        <f>B13*Y13</f>
        <v>0</v>
      </c>
      <c r="D13" s="1">
        <v>0</v>
      </c>
      <c r="E13">
        <f>D13*Y13</f>
        <v>0</v>
      </c>
      <c r="F13" s="1">
        <v>0</v>
      </c>
      <c r="G13">
        <f>F13*Y13</f>
        <v>0</v>
      </c>
      <c r="H13" s="1">
        <v>0</v>
      </c>
      <c r="I13">
        <f>H13*Y13</f>
        <v>0</v>
      </c>
      <c r="J13" s="1">
        <v>0</v>
      </c>
      <c r="K13" s="1">
        <v>0</v>
      </c>
      <c r="L13" s="1">
        <v>0</v>
      </c>
      <c r="M13">
        <f>L13*Y13</f>
        <v>0</v>
      </c>
      <c r="N13" s="1">
        <v>0</v>
      </c>
      <c r="O13" s="1">
        <v>0</v>
      </c>
      <c r="P13">
        <f t="shared" si="0"/>
        <v>0</v>
      </c>
      <c r="Q13" s="1">
        <v>0</v>
      </c>
      <c r="R13">
        <f t="shared" si="1"/>
        <v>0</v>
      </c>
      <c r="S13" s="1">
        <v>0</v>
      </c>
      <c r="U13" s="1">
        <v>0</v>
      </c>
      <c r="V13" s="1">
        <v>0</v>
      </c>
      <c r="W13" s="1">
        <v>0</v>
      </c>
      <c r="X13" s="1">
        <v>1</v>
      </c>
      <c r="Y13">
        <f t="shared" si="2"/>
        <v>0.05</v>
      </c>
    </row>
    <row r="14" spans="1:25" s="1" customFormat="1" x14ac:dyDescent="0.2">
      <c r="A14" s="1" t="s">
        <v>28</v>
      </c>
      <c r="B14" s="1">
        <v>0</v>
      </c>
      <c r="C14">
        <f>B14*Y14</f>
        <v>0</v>
      </c>
      <c r="D14" s="1">
        <v>0</v>
      </c>
      <c r="E14">
        <f>D14*Y14</f>
        <v>0</v>
      </c>
      <c r="F14" s="1">
        <v>0</v>
      </c>
      <c r="G14">
        <f>F14*Y14</f>
        <v>0</v>
      </c>
      <c r="H14" s="1">
        <v>0</v>
      </c>
      <c r="I14">
        <f>H14*Y14</f>
        <v>0</v>
      </c>
      <c r="J14" s="1">
        <v>0</v>
      </c>
      <c r="K14" s="1">
        <v>0</v>
      </c>
      <c r="L14" s="1">
        <v>0</v>
      </c>
      <c r="M14">
        <f>L14*Y14</f>
        <v>0</v>
      </c>
      <c r="N14" s="1">
        <v>0</v>
      </c>
      <c r="O14" s="1">
        <v>0</v>
      </c>
      <c r="P14">
        <f t="shared" si="0"/>
        <v>0</v>
      </c>
      <c r="Q14" s="1">
        <v>0</v>
      </c>
      <c r="R14">
        <f t="shared" si="1"/>
        <v>0</v>
      </c>
      <c r="S14" s="1">
        <v>0</v>
      </c>
      <c r="U14" s="1">
        <v>0</v>
      </c>
      <c r="V14" s="1">
        <v>0</v>
      </c>
      <c r="W14" s="1">
        <v>0</v>
      </c>
      <c r="X14" s="1">
        <v>1</v>
      </c>
      <c r="Y14">
        <f t="shared" si="2"/>
        <v>0.05</v>
      </c>
    </row>
    <row r="15" spans="1:25" x14ac:dyDescent="0.2">
      <c r="A15" t="s">
        <v>29</v>
      </c>
      <c r="B15">
        <v>0</v>
      </c>
      <c r="C15">
        <f>B15*Y15</f>
        <v>0</v>
      </c>
      <c r="D15">
        <v>0</v>
      </c>
      <c r="E15">
        <f>D15*Y15</f>
        <v>0</v>
      </c>
      <c r="F15">
        <v>0</v>
      </c>
      <c r="G15">
        <f>F15*Y15</f>
        <v>0</v>
      </c>
      <c r="H15">
        <v>0</v>
      </c>
      <c r="I15">
        <f>H15*Y15</f>
        <v>0</v>
      </c>
      <c r="J15">
        <v>0</v>
      </c>
      <c r="K15">
        <v>0</v>
      </c>
      <c r="L15">
        <v>0</v>
      </c>
      <c r="M15">
        <f>L15*Y15</f>
        <v>0</v>
      </c>
      <c r="N15">
        <v>0</v>
      </c>
      <c r="O15">
        <v>0.112254443</v>
      </c>
      <c r="P15">
        <f t="shared" si="0"/>
        <v>1.9999999893100001E-2</v>
      </c>
      <c r="Q15">
        <v>0</v>
      </c>
      <c r="R15">
        <f t="shared" si="1"/>
        <v>0</v>
      </c>
      <c r="S15">
        <v>0</v>
      </c>
      <c r="U15">
        <v>0</v>
      </c>
      <c r="V15">
        <v>0</v>
      </c>
      <c r="W15">
        <v>0</v>
      </c>
      <c r="X15">
        <v>0.28063610900000002</v>
      </c>
      <c r="Y15">
        <f t="shared" si="2"/>
        <v>0.17816666635725056</v>
      </c>
    </row>
    <row r="16" spans="1:25" x14ac:dyDescent="0.2">
      <c r="A16" t="s">
        <v>30</v>
      </c>
      <c r="B16">
        <v>0</v>
      </c>
      <c r="C16">
        <f>B16*Y16</f>
        <v>0</v>
      </c>
      <c r="D16">
        <v>0</v>
      </c>
      <c r="E16">
        <f>D16*Y16</f>
        <v>0</v>
      </c>
      <c r="F16">
        <v>0</v>
      </c>
      <c r="G16">
        <f>F16*Y16</f>
        <v>0</v>
      </c>
      <c r="H16">
        <v>0</v>
      </c>
      <c r="I16">
        <f>H16*Y16</f>
        <v>0</v>
      </c>
      <c r="J16">
        <v>0</v>
      </c>
      <c r="K16">
        <v>0</v>
      </c>
      <c r="L16">
        <v>0</v>
      </c>
      <c r="M16">
        <f>L16*Y16</f>
        <v>0</v>
      </c>
      <c r="N16">
        <v>0</v>
      </c>
      <c r="O16">
        <v>0.12526096</v>
      </c>
      <c r="P16">
        <f t="shared" si="0"/>
        <v>1.9999999936133335E-2</v>
      </c>
      <c r="Q16">
        <v>0</v>
      </c>
      <c r="R16">
        <f t="shared" si="1"/>
        <v>0</v>
      </c>
      <c r="S16">
        <v>0</v>
      </c>
      <c r="U16">
        <v>0</v>
      </c>
      <c r="V16">
        <v>0</v>
      </c>
      <c r="W16">
        <v>0</v>
      </c>
      <c r="X16">
        <v>0.31315240100000002</v>
      </c>
      <c r="Y16">
        <f t="shared" si="2"/>
        <v>0.15966666658257556</v>
      </c>
    </row>
    <row r="17" spans="1:25" x14ac:dyDescent="0.2">
      <c r="A17" t="s">
        <v>31</v>
      </c>
      <c r="B17">
        <v>0</v>
      </c>
      <c r="C17">
        <f>B17*Y17</f>
        <v>0</v>
      </c>
      <c r="D17">
        <v>0</v>
      </c>
      <c r="E17">
        <f>D17*Y17</f>
        <v>0</v>
      </c>
      <c r="F17">
        <v>0</v>
      </c>
      <c r="G17">
        <f>F17*Y17</f>
        <v>0</v>
      </c>
      <c r="H17">
        <v>0</v>
      </c>
      <c r="I17">
        <f>H17*Y17</f>
        <v>0</v>
      </c>
      <c r="J17">
        <v>0</v>
      </c>
      <c r="K17">
        <v>0</v>
      </c>
      <c r="L17">
        <v>0</v>
      </c>
      <c r="M17">
        <f>L17*Y17</f>
        <v>0</v>
      </c>
      <c r="N17">
        <v>0</v>
      </c>
      <c r="O17">
        <v>0.46332046300000002</v>
      </c>
      <c r="P17">
        <f t="shared" si="0"/>
        <v>1.9999999991366667E-2</v>
      </c>
      <c r="Q17">
        <v>0</v>
      </c>
      <c r="R17">
        <f t="shared" si="1"/>
        <v>0</v>
      </c>
      <c r="S17">
        <v>0</v>
      </c>
      <c r="U17">
        <v>0</v>
      </c>
      <c r="V17">
        <v>0</v>
      </c>
      <c r="W17">
        <v>0</v>
      </c>
      <c r="X17">
        <v>1.158301158</v>
      </c>
      <c r="Y17">
        <f t="shared" si="2"/>
        <v>4.316666667789E-2</v>
      </c>
    </row>
    <row r="18" spans="1:25" x14ac:dyDescent="0.2">
      <c r="A18" t="s">
        <v>32</v>
      </c>
      <c r="B18">
        <v>0</v>
      </c>
      <c r="C18">
        <f>B18*Y18</f>
        <v>0</v>
      </c>
      <c r="D18">
        <f>2*0.502512563</f>
        <v>1.005025126</v>
      </c>
      <c r="E18">
        <f>D18*Y18</f>
        <v>0.13333333342177778</v>
      </c>
      <c r="F18">
        <v>0.15075376900000001</v>
      </c>
      <c r="G18">
        <f>F18*Y18</f>
        <v>2.0000000026533335E-2</v>
      </c>
      <c r="H18">
        <v>0.15075376900000001</v>
      </c>
      <c r="I18">
        <f>H18*Y18</f>
        <v>2.0000000026533335E-2</v>
      </c>
      <c r="J18">
        <v>0</v>
      </c>
      <c r="K18">
        <v>1.507537688</v>
      </c>
      <c r="L18">
        <v>0</v>
      </c>
      <c r="M18">
        <f>L18*Y18</f>
        <v>0</v>
      </c>
      <c r="N18">
        <v>0</v>
      </c>
      <c r="O18">
        <v>0</v>
      </c>
      <c r="P18">
        <f t="shared" si="0"/>
        <v>0</v>
      </c>
      <c r="Q18">
        <v>0</v>
      </c>
      <c r="R18">
        <f t="shared" si="1"/>
        <v>0</v>
      </c>
      <c r="S18">
        <v>0</v>
      </c>
      <c r="U18">
        <v>0</v>
      </c>
      <c r="V18">
        <v>0</v>
      </c>
      <c r="W18">
        <v>0</v>
      </c>
      <c r="X18">
        <v>0.376884422</v>
      </c>
      <c r="Y18">
        <f t="shared" si="2"/>
        <v>0.13266666670558222</v>
      </c>
    </row>
    <row r="19" spans="1:25" s="1" customFormat="1" x14ac:dyDescent="0.2">
      <c r="A19" s="1" t="s">
        <v>33</v>
      </c>
      <c r="B19" s="1">
        <v>0</v>
      </c>
      <c r="C19">
        <f>B19*Y19</f>
        <v>0</v>
      </c>
      <c r="E19">
        <f>D19*Y19</f>
        <v>0</v>
      </c>
      <c r="F19" s="1">
        <v>0</v>
      </c>
      <c r="G19">
        <f>F19*Y19</f>
        <v>0</v>
      </c>
      <c r="H19" s="1">
        <v>0</v>
      </c>
      <c r="I19">
        <f>H19*Y19</f>
        <v>0</v>
      </c>
      <c r="J19" s="1">
        <v>0</v>
      </c>
      <c r="K19" s="1">
        <v>0</v>
      </c>
      <c r="L19" s="1">
        <v>0</v>
      </c>
      <c r="M19">
        <f>L19*Y19</f>
        <v>0</v>
      </c>
      <c r="N19" s="1">
        <v>0</v>
      </c>
      <c r="O19" s="1">
        <v>0</v>
      </c>
      <c r="P19">
        <f t="shared" si="0"/>
        <v>0</v>
      </c>
      <c r="Q19" s="1">
        <v>0</v>
      </c>
      <c r="R19">
        <f t="shared" si="1"/>
        <v>0</v>
      </c>
      <c r="S19" s="1">
        <v>0</v>
      </c>
      <c r="U19" s="1">
        <v>0</v>
      </c>
      <c r="V19" s="1">
        <v>0</v>
      </c>
      <c r="W19" s="1">
        <v>0</v>
      </c>
      <c r="X19" s="1">
        <v>1</v>
      </c>
      <c r="Y19">
        <f t="shared" si="2"/>
        <v>0.05</v>
      </c>
    </row>
    <row r="20" spans="1:25" x14ac:dyDescent="0.2">
      <c r="A20" t="s">
        <v>34</v>
      </c>
      <c r="B20">
        <v>0</v>
      </c>
      <c r="C20">
        <f>B20*Y20</f>
        <v>0</v>
      </c>
      <c r="D20">
        <f>2*0.331400166</f>
        <v>0.66280033199999999</v>
      </c>
      <c r="E20">
        <f>D20*Y20</f>
        <v>0.13333333360155555</v>
      </c>
      <c r="F20">
        <v>9.9420049999999996E-2</v>
      </c>
      <c r="G20">
        <f>F20*Y20</f>
        <v>2.0000000080466665E-2</v>
      </c>
      <c r="H20">
        <v>9.9420049999999996E-2</v>
      </c>
      <c r="I20">
        <f>H20*Y20</f>
        <v>2.0000000080466665E-2</v>
      </c>
      <c r="J20">
        <v>0</v>
      </c>
      <c r="K20">
        <v>0</v>
      </c>
      <c r="L20">
        <v>0</v>
      </c>
      <c r="M20">
        <f>L20*Y20</f>
        <v>0</v>
      </c>
      <c r="N20">
        <v>0</v>
      </c>
      <c r="O20">
        <v>0</v>
      </c>
      <c r="P20">
        <f t="shared" si="0"/>
        <v>0</v>
      </c>
      <c r="Q20">
        <v>0</v>
      </c>
      <c r="R20">
        <f t="shared" si="1"/>
        <v>0</v>
      </c>
      <c r="S20">
        <v>0</v>
      </c>
      <c r="U20">
        <v>0</v>
      </c>
      <c r="V20">
        <v>0</v>
      </c>
      <c r="W20">
        <v>0</v>
      </c>
      <c r="X20">
        <v>0.24855012400000001</v>
      </c>
      <c r="Y20">
        <f t="shared" si="2"/>
        <v>0.20116666688929111</v>
      </c>
    </row>
    <row r="21" spans="1:25" s="1" customFormat="1" x14ac:dyDescent="0.2">
      <c r="A21" s="1" t="s">
        <v>35</v>
      </c>
      <c r="B21" s="1">
        <v>0</v>
      </c>
      <c r="C21">
        <f>B21*Y21</f>
        <v>0</v>
      </c>
      <c r="D21" s="1">
        <v>0</v>
      </c>
      <c r="E21">
        <f>D21*Y21</f>
        <v>0</v>
      </c>
      <c r="F21" s="1">
        <v>0</v>
      </c>
      <c r="G21">
        <f>F21*Y21</f>
        <v>0</v>
      </c>
      <c r="H21" s="1">
        <v>0</v>
      </c>
      <c r="I21">
        <f>H21*Y21</f>
        <v>0</v>
      </c>
      <c r="J21" s="1">
        <v>0</v>
      </c>
      <c r="K21" s="1">
        <v>0</v>
      </c>
      <c r="L21" s="1">
        <v>0</v>
      </c>
      <c r="M21">
        <f>L21*Y21</f>
        <v>0</v>
      </c>
      <c r="N21" s="1">
        <v>0</v>
      </c>
      <c r="O21" s="1">
        <v>0</v>
      </c>
      <c r="P21">
        <f t="shared" si="0"/>
        <v>0</v>
      </c>
      <c r="Q21" s="1">
        <v>0</v>
      </c>
      <c r="R21">
        <f t="shared" si="1"/>
        <v>0</v>
      </c>
      <c r="S21" s="1">
        <v>0</v>
      </c>
      <c r="U21" s="1">
        <v>0</v>
      </c>
      <c r="V21" s="1">
        <v>0</v>
      </c>
      <c r="W21" s="1">
        <v>0</v>
      </c>
      <c r="X21" s="1">
        <v>8.1081081079999997</v>
      </c>
      <c r="Y21">
        <f t="shared" si="2"/>
        <v>6.1666666667488891E-3</v>
      </c>
    </row>
    <row r="22" spans="1:25" x14ac:dyDescent="0.2">
      <c r="A22" t="s">
        <v>36</v>
      </c>
      <c r="B22">
        <v>0</v>
      </c>
      <c r="C22">
        <f>B22*Y22</f>
        <v>0</v>
      </c>
      <c r="D22">
        <v>0</v>
      </c>
      <c r="E22">
        <f>D22*Y22</f>
        <v>0</v>
      </c>
      <c r="F22">
        <v>0</v>
      </c>
      <c r="G22">
        <f>F22*Y22</f>
        <v>0</v>
      </c>
      <c r="H22">
        <v>8.7847730999999998E-2</v>
      </c>
      <c r="I22">
        <f>H22*Y22</f>
        <v>2.0000000045533334E-2</v>
      </c>
      <c r="J22">
        <v>0</v>
      </c>
      <c r="K22">
        <v>0</v>
      </c>
      <c r="L22">
        <v>0</v>
      </c>
      <c r="M22">
        <f>L22*Y22</f>
        <v>0</v>
      </c>
      <c r="N22">
        <v>0</v>
      </c>
      <c r="O22">
        <v>0</v>
      </c>
      <c r="P22">
        <f t="shared" si="0"/>
        <v>0</v>
      </c>
      <c r="Q22">
        <v>0</v>
      </c>
      <c r="R22">
        <f t="shared" si="1"/>
        <v>0</v>
      </c>
      <c r="S22">
        <v>0</v>
      </c>
      <c r="U22">
        <v>0</v>
      </c>
      <c r="V22">
        <v>0</v>
      </c>
      <c r="W22">
        <v>0</v>
      </c>
      <c r="X22">
        <v>0.219619327</v>
      </c>
      <c r="Y22">
        <f t="shared" si="2"/>
        <v>0.22766666614910447</v>
      </c>
    </row>
    <row r="23" spans="1:25" x14ac:dyDescent="0.2">
      <c r="A23" t="s">
        <v>37</v>
      </c>
      <c r="B23">
        <v>0</v>
      </c>
      <c r="C23">
        <f>B23*Y23</f>
        <v>0</v>
      </c>
      <c r="D23">
        <v>0</v>
      </c>
      <c r="E23">
        <f>D23*Y23</f>
        <v>0</v>
      </c>
      <c r="F23">
        <v>0</v>
      </c>
      <c r="G23">
        <f>F23*Y23</f>
        <v>0</v>
      </c>
      <c r="H23">
        <v>8.3798883000000005E-2</v>
      </c>
      <c r="I23">
        <f>H23*Y23</f>
        <v>2.0000000047733335E-2</v>
      </c>
      <c r="J23">
        <v>0</v>
      </c>
      <c r="K23">
        <v>0</v>
      </c>
      <c r="L23">
        <v>0</v>
      </c>
      <c r="M23">
        <f>L23*Y23</f>
        <v>0</v>
      </c>
      <c r="N23">
        <v>0</v>
      </c>
      <c r="O23">
        <v>0</v>
      </c>
      <c r="P23">
        <f t="shared" si="0"/>
        <v>0</v>
      </c>
      <c r="Q23">
        <v>0</v>
      </c>
      <c r="R23">
        <f t="shared" si="1"/>
        <v>0</v>
      </c>
      <c r="S23">
        <v>0</v>
      </c>
      <c r="U23">
        <v>0</v>
      </c>
      <c r="V23">
        <v>0</v>
      </c>
      <c r="W23">
        <v>0</v>
      </c>
      <c r="X23">
        <v>0.20949720699999999</v>
      </c>
      <c r="Y23">
        <f t="shared" si="2"/>
        <v>0.23866666632935113</v>
      </c>
    </row>
    <row r="24" spans="1:25" x14ac:dyDescent="0.2">
      <c r="A24" t="s">
        <v>38</v>
      </c>
      <c r="B24">
        <v>0</v>
      </c>
      <c r="C24">
        <f>B24*Y24</f>
        <v>0</v>
      </c>
      <c r="D24">
        <v>0</v>
      </c>
      <c r="E24">
        <f>D24*Y24</f>
        <v>0</v>
      </c>
      <c r="F24">
        <v>0.111317254</v>
      </c>
      <c r="G24">
        <f>F24*Y24</f>
        <v>0.02</v>
      </c>
      <c r="H24">
        <v>0.111317254</v>
      </c>
      <c r="I24">
        <f>H24*Y24</f>
        <v>0.02</v>
      </c>
      <c r="J24">
        <v>0</v>
      </c>
      <c r="K24">
        <v>0</v>
      </c>
      <c r="L24">
        <v>0</v>
      </c>
      <c r="M24">
        <f>L24*Y24</f>
        <v>0</v>
      </c>
      <c r="N24">
        <v>0</v>
      </c>
      <c r="O24">
        <v>0</v>
      </c>
      <c r="P24">
        <f t="shared" si="0"/>
        <v>0</v>
      </c>
      <c r="Q24">
        <v>0</v>
      </c>
      <c r="R24">
        <f t="shared" si="1"/>
        <v>0</v>
      </c>
      <c r="S24">
        <v>0</v>
      </c>
      <c r="U24">
        <v>0</v>
      </c>
      <c r="V24">
        <v>0</v>
      </c>
      <c r="W24">
        <v>0</v>
      </c>
      <c r="X24">
        <v>0.27829313500000002</v>
      </c>
      <c r="Y24">
        <f t="shared" si="2"/>
        <v>0.17966666694814443</v>
      </c>
    </row>
    <row r="25" spans="1:25" x14ac:dyDescent="0.2">
      <c r="A25" t="s">
        <v>39</v>
      </c>
      <c r="B25">
        <v>0</v>
      </c>
      <c r="C25">
        <f>B25*Y25</f>
        <v>0</v>
      </c>
      <c r="D25">
        <v>0</v>
      </c>
      <c r="E25">
        <f>D25*Y25</f>
        <v>0</v>
      </c>
      <c r="F25">
        <v>0.13729977099999999</v>
      </c>
      <c r="G25">
        <f>F25*Y25</f>
        <v>1.9999999970866662E-2</v>
      </c>
      <c r="H25">
        <v>0.13729977099999999</v>
      </c>
      <c r="I25">
        <f>H25*Y25</f>
        <v>1.9999999970866662E-2</v>
      </c>
      <c r="J25">
        <v>0</v>
      </c>
      <c r="K25">
        <v>0</v>
      </c>
      <c r="L25">
        <v>0</v>
      </c>
      <c r="M25">
        <f>L25*Y25</f>
        <v>0</v>
      </c>
      <c r="N25">
        <v>0</v>
      </c>
      <c r="O25">
        <v>0</v>
      </c>
      <c r="P25">
        <f t="shared" si="0"/>
        <v>0</v>
      </c>
      <c r="Q25">
        <v>0</v>
      </c>
      <c r="R25">
        <f t="shared" si="1"/>
        <v>0</v>
      </c>
      <c r="S25">
        <v>0</v>
      </c>
      <c r="U25">
        <v>0</v>
      </c>
      <c r="V25">
        <v>0</v>
      </c>
      <c r="W25">
        <v>0</v>
      </c>
      <c r="X25">
        <v>0.34324942800000002</v>
      </c>
      <c r="Y25">
        <f t="shared" si="2"/>
        <v>0.14566666663170666</v>
      </c>
    </row>
    <row r="26" spans="1:25" x14ac:dyDescent="0.2">
      <c r="A26" t="s">
        <v>40</v>
      </c>
      <c r="B26">
        <v>0</v>
      </c>
      <c r="C26">
        <f>B26*Y26</f>
        <v>0</v>
      </c>
      <c r="D26">
        <v>0</v>
      </c>
      <c r="E26">
        <f>D26*Y26</f>
        <v>0</v>
      </c>
      <c r="F26">
        <v>0</v>
      </c>
      <c r="G26">
        <f>F26*Y26</f>
        <v>0</v>
      </c>
      <c r="H26">
        <v>0.10067114100000001</v>
      </c>
      <c r="I26">
        <f>H26*Y26</f>
        <v>2.0000000039733335E-2</v>
      </c>
      <c r="J26">
        <v>0</v>
      </c>
      <c r="K26">
        <v>0</v>
      </c>
      <c r="L26">
        <v>0</v>
      </c>
      <c r="M26">
        <f>L26*Y26</f>
        <v>0</v>
      </c>
      <c r="N26">
        <v>0</v>
      </c>
      <c r="O26">
        <v>0</v>
      </c>
      <c r="P26">
        <f t="shared" si="0"/>
        <v>0</v>
      </c>
      <c r="Q26">
        <v>0</v>
      </c>
      <c r="R26">
        <f t="shared" si="1"/>
        <v>0</v>
      </c>
      <c r="S26">
        <v>0</v>
      </c>
      <c r="U26">
        <v>0</v>
      </c>
      <c r="V26">
        <v>0</v>
      </c>
      <c r="W26">
        <v>0</v>
      </c>
      <c r="X26">
        <v>0.25167785199999998</v>
      </c>
      <c r="Y26">
        <f t="shared" si="2"/>
        <v>0.19866666694215113</v>
      </c>
    </row>
    <row r="27" spans="1:25" x14ac:dyDescent="0.2">
      <c r="A27" t="s">
        <v>41</v>
      </c>
      <c r="B27">
        <f>2*0.38277512</f>
        <v>0.76555024000000005</v>
      </c>
      <c r="C27">
        <f>B27*Y27</f>
        <v>0.13333333333333336</v>
      </c>
      <c r="D27">
        <v>0</v>
      </c>
      <c r="E27">
        <f>D27*Y27</f>
        <v>0</v>
      </c>
      <c r="F27">
        <v>0.114832536</v>
      </c>
      <c r="G27">
        <f>F27*Y27</f>
        <v>0.02</v>
      </c>
      <c r="H27">
        <v>0.114832536</v>
      </c>
      <c r="I27">
        <f>H27*Y27</f>
        <v>0.02</v>
      </c>
      <c r="J27">
        <v>0</v>
      </c>
      <c r="K27">
        <v>0</v>
      </c>
      <c r="L27">
        <v>0</v>
      </c>
      <c r="M27">
        <f>L27*Y27</f>
        <v>0</v>
      </c>
      <c r="N27">
        <v>0</v>
      </c>
      <c r="O27">
        <v>0</v>
      </c>
      <c r="P27">
        <f t="shared" si="0"/>
        <v>0</v>
      </c>
      <c r="Q27">
        <v>0</v>
      </c>
      <c r="R27">
        <f t="shared" si="1"/>
        <v>0</v>
      </c>
      <c r="S27">
        <v>0</v>
      </c>
      <c r="U27">
        <v>0</v>
      </c>
      <c r="V27">
        <v>0</v>
      </c>
      <c r="W27">
        <v>0</v>
      </c>
      <c r="X27">
        <v>0.28708134000000002</v>
      </c>
      <c r="Y27">
        <f t="shared" si="2"/>
        <v>0.17416666649250001</v>
      </c>
    </row>
    <row r="28" spans="1:25" x14ac:dyDescent="0.2">
      <c r="A28" t="s">
        <v>42</v>
      </c>
      <c r="B28">
        <f>2*0.205655527</f>
        <v>0.41131105400000001</v>
      </c>
      <c r="C28">
        <f>B28*Y28</f>
        <v>0.13333333354944443</v>
      </c>
      <c r="D28">
        <v>0</v>
      </c>
      <c r="E28">
        <f>D28*Y28</f>
        <v>0</v>
      </c>
      <c r="F28">
        <v>6.1696658000000001E-2</v>
      </c>
      <c r="G28">
        <f>F28*Y28</f>
        <v>0.02</v>
      </c>
      <c r="H28">
        <v>0</v>
      </c>
      <c r="I28">
        <f>H28*Y28</f>
        <v>0</v>
      </c>
      <c r="J28">
        <v>0.61696658100000001</v>
      </c>
      <c r="K28">
        <v>0</v>
      </c>
      <c r="L28">
        <v>0</v>
      </c>
      <c r="M28">
        <f>L28*Y28</f>
        <v>0</v>
      </c>
      <c r="N28">
        <v>0</v>
      </c>
      <c r="O28">
        <v>0</v>
      </c>
      <c r="P28">
        <f t="shared" si="0"/>
        <v>0</v>
      </c>
      <c r="Q28">
        <v>0</v>
      </c>
      <c r="R28">
        <f t="shared" si="1"/>
        <v>0</v>
      </c>
      <c r="S28">
        <v>0</v>
      </c>
      <c r="U28">
        <v>0</v>
      </c>
      <c r="V28">
        <v>0</v>
      </c>
      <c r="W28">
        <v>0</v>
      </c>
      <c r="X28">
        <v>0.15424164500000001</v>
      </c>
      <c r="Y28">
        <f t="shared" si="2"/>
        <v>0.32416666717993053</v>
      </c>
    </row>
    <row r="29" spans="1:25" s="1" customFormat="1" x14ac:dyDescent="0.2">
      <c r="A29" s="1" t="s">
        <v>43</v>
      </c>
      <c r="B29" s="1">
        <v>0</v>
      </c>
      <c r="C29">
        <f>B29*Y29</f>
        <v>0</v>
      </c>
      <c r="D29" s="1">
        <v>0</v>
      </c>
      <c r="E29">
        <f>D29*Y29</f>
        <v>0</v>
      </c>
      <c r="F29" s="1">
        <v>0</v>
      </c>
      <c r="G29">
        <f>F29*Y29</f>
        <v>0</v>
      </c>
      <c r="H29" s="1">
        <v>0</v>
      </c>
      <c r="I29">
        <f>H29*Y29</f>
        <v>0</v>
      </c>
      <c r="J29" s="1">
        <v>0</v>
      </c>
      <c r="K29" s="1">
        <v>0</v>
      </c>
      <c r="L29" s="1">
        <v>0</v>
      </c>
      <c r="M29">
        <f>L29*Y29</f>
        <v>0</v>
      </c>
      <c r="N29" s="1">
        <v>0</v>
      </c>
      <c r="O29" s="1">
        <v>0</v>
      </c>
      <c r="P29">
        <f t="shared" si="0"/>
        <v>0</v>
      </c>
      <c r="Q29" s="1">
        <v>0</v>
      </c>
      <c r="R29">
        <f t="shared" si="1"/>
        <v>0</v>
      </c>
      <c r="S29" s="1">
        <v>0</v>
      </c>
      <c r="U29" s="1">
        <v>0</v>
      </c>
      <c r="V29" s="1">
        <v>0</v>
      </c>
      <c r="W29" s="1">
        <v>0</v>
      </c>
      <c r="X29" s="1">
        <v>3.0927835049999999</v>
      </c>
      <c r="Y29">
        <f t="shared" si="2"/>
        <v>1.6166666667475002E-2</v>
      </c>
    </row>
    <row r="30" spans="1:25" x14ac:dyDescent="0.2">
      <c r="A30" t="s">
        <v>44</v>
      </c>
      <c r="B30">
        <v>0</v>
      </c>
      <c r="C30">
        <f>B30*Y30</f>
        <v>0</v>
      </c>
      <c r="D30">
        <v>0</v>
      </c>
      <c r="E30">
        <f>D30*Y30</f>
        <v>0</v>
      </c>
      <c r="F30">
        <v>0.1875</v>
      </c>
      <c r="G30">
        <f>F30*Y30</f>
        <v>0.02</v>
      </c>
      <c r="H30">
        <v>0</v>
      </c>
      <c r="I30">
        <f>H30*Y30</f>
        <v>0</v>
      </c>
      <c r="J30">
        <v>0</v>
      </c>
      <c r="K30">
        <v>0</v>
      </c>
      <c r="L30">
        <v>0</v>
      </c>
      <c r="M30">
        <f>L30*Y30</f>
        <v>0</v>
      </c>
      <c r="N30">
        <v>0</v>
      </c>
      <c r="O30">
        <v>0</v>
      </c>
      <c r="P30">
        <f t="shared" si="0"/>
        <v>0</v>
      </c>
      <c r="Q30">
        <v>0</v>
      </c>
      <c r="R30">
        <f t="shared" si="1"/>
        <v>0</v>
      </c>
      <c r="S30">
        <v>0</v>
      </c>
      <c r="U30">
        <v>0</v>
      </c>
      <c r="V30">
        <v>0</v>
      </c>
      <c r="W30">
        <v>0</v>
      </c>
      <c r="X30">
        <v>0.46875</v>
      </c>
      <c r="Y30">
        <f t="shared" si="2"/>
        <v>0.10666666666666667</v>
      </c>
    </row>
    <row r="31" spans="1:25" x14ac:dyDescent="0.2">
      <c r="A31" t="s">
        <v>45</v>
      </c>
      <c r="B31">
        <v>0</v>
      </c>
      <c r="C31">
        <f>B31*Y31</f>
        <v>0</v>
      </c>
      <c r="D31">
        <v>0</v>
      </c>
      <c r="E31">
        <f>D31*Y31</f>
        <v>0</v>
      </c>
      <c r="F31">
        <v>7.3891626000000002E-2</v>
      </c>
      <c r="G31">
        <f>F31*Y31</f>
        <v>2.000000010826667E-2</v>
      </c>
      <c r="H31">
        <v>0</v>
      </c>
      <c r="I31">
        <f>H31*Y31</f>
        <v>0</v>
      </c>
      <c r="J31">
        <v>0</v>
      </c>
      <c r="K31">
        <v>0</v>
      </c>
      <c r="L31">
        <v>0</v>
      </c>
      <c r="M31">
        <f>L31*Y31</f>
        <v>0</v>
      </c>
      <c r="N31">
        <v>0</v>
      </c>
      <c r="O31">
        <v>0</v>
      </c>
      <c r="P31">
        <f t="shared" si="0"/>
        <v>0</v>
      </c>
      <c r="Q31">
        <v>0</v>
      </c>
      <c r="R31">
        <f t="shared" si="1"/>
        <v>0</v>
      </c>
      <c r="S31">
        <v>0</v>
      </c>
      <c r="U31">
        <v>0</v>
      </c>
      <c r="V31">
        <v>0</v>
      </c>
      <c r="W31">
        <v>0</v>
      </c>
      <c r="X31">
        <v>0.184729064</v>
      </c>
      <c r="Y31">
        <f t="shared" si="2"/>
        <v>0.27066666672440892</v>
      </c>
    </row>
    <row r="32" spans="1:25" s="1" customFormat="1" x14ac:dyDescent="0.2">
      <c r="A32" s="1" t="s">
        <v>46</v>
      </c>
      <c r="B32" s="1">
        <v>0</v>
      </c>
      <c r="C32">
        <f>B32*Y32</f>
        <v>0</v>
      </c>
      <c r="D32" s="1">
        <v>0</v>
      </c>
      <c r="E32">
        <f>D32*Y32</f>
        <v>0</v>
      </c>
      <c r="F32" s="1">
        <v>0</v>
      </c>
      <c r="G32">
        <f>F32*Y32</f>
        <v>0</v>
      </c>
      <c r="H32" s="1">
        <v>0</v>
      </c>
      <c r="I32">
        <f>H32*Y32</f>
        <v>0</v>
      </c>
      <c r="J32" s="1">
        <v>0</v>
      </c>
      <c r="K32" s="1">
        <v>0</v>
      </c>
      <c r="L32" s="1">
        <v>0</v>
      </c>
      <c r="M32">
        <f>L32*Y32</f>
        <v>0</v>
      </c>
      <c r="N32" s="1">
        <v>0</v>
      </c>
      <c r="O32" s="1">
        <v>0</v>
      </c>
      <c r="P32">
        <f t="shared" si="0"/>
        <v>0</v>
      </c>
      <c r="Q32" s="1">
        <v>0</v>
      </c>
      <c r="R32">
        <f t="shared" si="1"/>
        <v>0</v>
      </c>
      <c r="S32" s="1">
        <v>0</v>
      </c>
      <c r="U32" s="1">
        <v>0</v>
      </c>
      <c r="V32" s="1">
        <v>0</v>
      </c>
      <c r="W32" s="1">
        <v>0</v>
      </c>
      <c r="X32" s="1">
        <v>1</v>
      </c>
    </row>
    <row r="33" spans="1:24" x14ac:dyDescent="0.2">
      <c r="A33" t="s">
        <v>47</v>
      </c>
      <c r="B33">
        <v>-0.71214198699999998</v>
      </c>
      <c r="D33">
        <v>1.832753938</v>
      </c>
      <c r="F33">
        <v>1.4261749340000001</v>
      </c>
      <c r="H33">
        <v>-0.52918437699999998</v>
      </c>
      <c r="J33">
        <v>3.3830334190000002</v>
      </c>
      <c r="K33">
        <v>2.4924623119999998</v>
      </c>
      <c r="L33">
        <v>-0.405226329</v>
      </c>
      <c r="N33">
        <v>2.867078936</v>
      </c>
      <c r="O33">
        <v>0.93236816499999997</v>
      </c>
      <c r="Q33">
        <v>0.84518680599999996</v>
      </c>
      <c r="S33">
        <v>-7.0091743119999999</v>
      </c>
      <c r="U33">
        <v>2.5419198060000001</v>
      </c>
      <c r="V33">
        <v>4</v>
      </c>
      <c r="W33">
        <v>4</v>
      </c>
      <c r="X33" t="s">
        <v>48</v>
      </c>
    </row>
    <row r="34" spans="1:24" x14ac:dyDescent="0.2">
      <c r="A34" t="s">
        <v>50</v>
      </c>
      <c r="B34">
        <f>SUM(B2:B32)</f>
        <v>1.1768612940000001</v>
      </c>
      <c r="C34">
        <f>SUM(C2:C32)</f>
        <v>0.26666666688277779</v>
      </c>
      <c r="D34">
        <f>SUM(D2:D32)</f>
        <v>1.667825458</v>
      </c>
      <c r="E34">
        <f>SUM(E2:E32)</f>
        <v>0.2666666670233333</v>
      </c>
      <c r="F34">
        <f>SUM(F2:F32)</f>
        <v>0.93671166400000005</v>
      </c>
      <c r="G34">
        <f>SUM(G2:G31)</f>
        <v>0.16000000018613333</v>
      </c>
      <c r="H34">
        <f>SUM(H2:H32)</f>
        <v>0.88594113499999994</v>
      </c>
      <c r="I34">
        <f>SUM(I2:I32)</f>
        <v>0.16000000021086666</v>
      </c>
      <c r="L34">
        <f>SUM(L2:L32)</f>
        <v>1.4710031159999999</v>
      </c>
      <c r="M34">
        <f>SUM(M2:M32)</f>
        <v>0.26666666645377779</v>
      </c>
      <c r="O34">
        <f>SUM(O2:O32)</f>
        <v>2.2676318330000003</v>
      </c>
      <c r="P34">
        <f>SUM(P2:P32)</f>
        <v>0.15999999970933335</v>
      </c>
      <c r="Q34">
        <f>SUM(Q2:Q32)</f>
        <v>2.354813193</v>
      </c>
      <c r="R34">
        <f>SUM(R2:R32)</f>
        <v>0.15999999991133335</v>
      </c>
      <c r="S34">
        <f>SUM(S2:S32)</f>
        <v>1.2526096040000001</v>
      </c>
      <c r="T34">
        <f>SUM(T2:T32)</f>
        <v>0.2</v>
      </c>
    </row>
    <row r="35" spans="1:24" x14ac:dyDescent="0.2">
      <c r="A35" t="s">
        <v>51</v>
      </c>
      <c r="B35">
        <f>(4/3)*1*2</f>
        <v>2.6666666666666665</v>
      </c>
      <c r="C35">
        <f>C34/B36</f>
        <v>5.0000000040520833E-2</v>
      </c>
      <c r="D35">
        <f>(4/3)*1*2</f>
        <v>2.6666666666666665</v>
      </c>
      <c r="E35">
        <f>E34/D36</f>
        <v>5.0000000066874987E-2</v>
      </c>
      <c r="F35">
        <f>(4/10)*2</f>
        <v>0.8</v>
      </c>
      <c r="G35">
        <f>G34/F36</f>
        <v>5.0000000058166662E-2</v>
      </c>
      <c r="H35">
        <f>(4/10)*2</f>
        <v>0.8</v>
      </c>
      <c r="I35">
        <f>I34/H36</f>
        <v>5.0000000065895826E-2</v>
      </c>
      <c r="L35">
        <f>(4/3)*1*2</f>
        <v>2.6666666666666665</v>
      </c>
      <c r="M35">
        <f>M34/L36</f>
        <v>4.9999999960083329E-2</v>
      </c>
      <c r="O35">
        <f>(4/10)*2</f>
        <v>0.8</v>
      </c>
      <c r="P35">
        <f>P34/O36</f>
        <v>4.9999999909166669E-2</v>
      </c>
      <c r="Q35">
        <f>(4/10)*2</f>
        <v>0.8</v>
      </c>
      <c r="R35">
        <f>R34/Q36</f>
        <v>4.9999999972291667E-2</v>
      </c>
      <c r="S35">
        <f>(4/1)*0</f>
        <v>0</v>
      </c>
      <c r="T35">
        <f>T34/S36</f>
        <v>0.05</v>
      </c>
    </row>
    <row r="36" spans="1:24" x14ac:dyDescent="0.2">
      <c r="A36" t="s">
        <v>52</v>
      </c>
      <c r="B36">
        <f>4*2-B35</f>
        <v>5.3333333333333339</v>
      </c>
      <c r="D36">
        <f>4*2-D35</f>
        <v>5.3333333333333339</v>
      </c>
      <c r="F36">
        <f>4-F35</f>
        <v>3.2</v>
      </c>
      <c r="H36">
        <f>4-H35</f>
        <v>3.2</v>
      </c>
      <c r="L36">
        <f>4*2-L35</f>
        <v>5.3333333333333339</v>
      </c>
      <c r="O36">
        <f>4-O35</f>
        <v>3.2</v>
      </c>
      <c r="Q36">
        <f>4-Q35</f>
        <v>3.2</v>
      </c>
      <c r="S36">
        <f>4-S35</f>
        <v>4</v>
      </c>
    </row>
    <row r="37" spans="1:24" x14ac:dyDescent="0.2">
      <c r="A37" t="s">
        <v>53</v>
      </c>
      <c r="B37">
        <f>B36-B34</f>
        <v>4.1564720393333339</v>
      </c>
      <c r="D37">
        <f>D36-D34</f>
        <v>3.6655078753333337</v>
      </c>
      <c r="F37">
        <f>F36-F34</f>
        <v>2.263288336</v>
      </c>
      <c r="H37">
        <f>H36-H34</f>
        <v>2.3140588650000002</v>
      </c>
      <c r="L37">
        <f>L36-L34</f>
        <v>3.862330217333334</v>
      </c>
      <c r="O37">
        <f>O36-O34</f>
        <v>0.93236816699999991</v>
      </c>
      <c r="Q37">
        <f>Q36-Q34</f>
        <v>0.84518680700000015</v>
      </c>
      <c r="S37">
        <f>S36-S34</f>
        <v>2.7473903960000001</v>
      </c>
    </row>
    <row r="38" spans="1:24" x14ac:dyDescent="0.2">
      <c r="B38" t="s">
        <v>49</v>
      </c>
      <c r="D38" t="s">
        <v>54</v>
      </c>
      <c r="L38" t="s">
        <v>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mixingVolumes_used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2020-09-18T15:22:41Z</dcterms:created>
  <dcterms:modified xsi:type="dcterms:W3CDTF">2020-09-18T16:12:36Z</dcterms:modified>
</cp:coreProperties>
</file>