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P3/"/>
    </mc:Choice>
  </mc:AlternateContent>
  <xr:revisionPtr revIDLastSave="0" documentId="13_ncr:1_{FA766B8F-D09C-4F4A-849C-9401006DE8EC}" xr6:coauthVersionLast="45" xr6:coauthVersionMax="45" xr10:uidLastSave="{00000000-0000-0000-0000-000000000000}"/>
  <bookViews>
    <workbookView xWindow="0" yWindow="460" windowWidth="25600" windowHeight="14180" xr2:uid="{947EF5FC-5AC1-7541-8DF9-0A30247C0B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" i="1"/>
  <c r="R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<sst xmlns="http://schemas.openxmlformats.org/spreadsheetml/2006/main" count="162" uniqueCount="76">
  <si>
    <t>JarID</t>
  </si>
  <si>
    <t>SealedShut</t>
  </si>
  <si>
    <t>feeding</t>
  </si>
  <si>
    <t>I</t>
  </si>
  <si>
    <t>O</t>
  </si>
  <si>
    <t>mono</t>
  </si>
  <si>
    <t>none</t>
  </si>
  <si>
    <t>N</t>
  </si>
  <si>
    <t>thread</t>
  </si>
  <si>
    <t>lip</t>
  </si>
  <si>
    <t>quad</t>
  </si>
  <si>
    <t>burk_NA</t>
  </si>
  <si>
    <t>chryseobacterium_20D</t>
  </si>
  <si>
    <t>pseudomonas_BTB45</t>
  </si>
  <si>
    <t>rhodococcus_24G</t>
  </si>
  <si>
    <t>1st inside</t>
  </si>
  <si>
    <t>notes</t>
  </si>
  <si>
    <t>A7</t>
  </si>
  <si>
    <t>A8</t>
  </si>
  <si>
    <t>A9</t>
  </si>
  <si>
    <t>A10</t>
  </si>
  <si>
    <t>A11</t>
  </si>
  <si>
    <t>B7</t>
  </si>
  <si>
    <t>B8</t>
  </si>
  <si>
    <t>B9</t>
  </si>
  <si>
    <t>B10</t>
  </si>
  <si>
    <t>B11</t>
  </si>
  <si>
    <t>CV_well_mebrane2</t>
  </si>
  <si>
    <t>CV_well_membrane1_methanol</t>
  </si>
  <si>
    <t>C7</t>
  </si>
  <si>
    <t>C8</t>
  </si>
  <si>
    <t>C9</t>
  </si>
  <si>
    <t>C10</t>
  </si>
  <si>
    <t>C11</t>
  </si>
  <si>
    <t>D7</t>
  </si>
  <si>
    <t>D8</t>
  </si>
  <si>
    <t>D9</t>
  </si>
  <si>
    <t>D10</t>
  </si>
  <si>
    <t>D11</t>
  </si>
  <si>
    <t>E7</t>
  </si>
  <si>
    <t>E8</t>
  </si>
  <si>
    <t>E9</t>
  </si>
  <si>
    <t>E10</t>
  </si>
  <si>
    <t>E11</t>
  </si>
  <si>
    <t>F7</t>
  </si>
  <si>
    <t>F8</t>
  </si>
  <si>
    <t>F9</t>
  </si>
  <si>
    <t>F10</t>
  </si>
  <si>
    <t>F11</t>
  </si>
  <si>
    <t>G7</t>
  </si>
  <si>
    <t>G8</t>
  </si>
  <si>
    <t>G9</t>
  </si>
  <si>
    <t>G10</t>
  </si>
  <si>
    <t>G11</t>
  </si>
  <si>
    <t>H7</t>
  </si>
  <si>
    <t>H8</t>
  </si>
  <si>
    <t>H9</t>
  </si>
  <si>
    <t>H10</t>
  </si>
  <si>
    <t>H11</t>
  </si>
  <si>
    <t>CV_membrane1_methanol</t>
  </si>
  <si>
    <t>CV_membrane2</t>
  </si>
  <si>
    <t>Adj_cv_membrane2</t>
  </si>
  <si>
    <t>Adj_cv_membrane1_methanol</t>
  </si>
  <si>
    <t>n</t>
  </si>
  <si>
    <t>growth_plate_count</t>
  </si>
  <si>
    <t>many</t>
  </si>
  <si>
    <t>keep</t>
  </si>
  <si>
    <t>y</t>
  </si>
  <si>
    <t>treatment_type</t>
  </si>
  <si>
    <t>treatment_name</t>
  </si>
  <si>
    <t>control</t>
  </si>
  <si>
    <t>chryseo</t>
  </si>
  <si>
    <t>rhodo</t>
  </si>
  <si>
    <t>pseudo</t>
  </si>
  <si>
    <t>burk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</si>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</sst>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_pilot3_18feb2020_membrane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C12" t="str">
            <v>A7</v>
          </cell>
          <cell r="D12">
            <v>0.14199999999999999</v>
          </cell>
        </row>
        <row r="13">
          <cell r="C13" t="str">
            <v>B7</v>
          </cell>
          <cell r="D13">
            <v>0.17599999999999999</v>
          </cell>
        </row>
        <row r="14">
          <cell r="C14" t="str">
            <v>C7</v>
          </cell>
          <cell r="D14">
            <v>0.84799999999999998</v>
          </cell>
        </row>
        <row r="15">
          <cell r="C15" t="str">
            <v>D7</v>
          </cell>
          <cell r="D15">
            <v>0.65200000000000002</v>
          </cell>
        </row>
        <row r="16">
          <cell r="C16" t="str">
            <v>E7</v>
          </cell>
          <cell r="D16">
            <v>0.14199999999999999</v>
          </cell>
        </row>
        <row r="17">
          <cell r="C17" t="str">
            <v>F7</v>
          </cell>
          <cell r="D17">
            <v>0.24199999999999999</v>
          </cell>
        </row>
        <row r="18">
          <cell r="C18" t="str">
            <v>G7</v>
          </cell>
          <cell r="D18">
            <v>0.65200000000000002</v>
          </cell>
        </row>
        <row r="19">
          <cell r="C19" t="str">
            <v>H7</v>
          </cell>
          <cell r="D19">
            <v>0.72799999999999998</v>
          </cell>
        </row>
        <row r="20">
          <cell r="C20" t="str">
            <v>A8</v>
          </cell>
          <cell r="D20">
            <v>0.14799999999999999</v>
          </cell>
        </row>
        <row r="21">
          <cell r="C21" t="str">
            <v>B8</v>
          </cell>
          <cell r="D21">
            <v>0.16900000000000001</v>
          </cell>
        </row>
        <row r="22">
          <cell r="C22" t="str">
            <v>C8</v>
          </cell>
          <cell r="D22">
            <v>0.14399999999999999</v>
          </cell>
        </row>
        <row r="23">
          <cell r="C23" t="str">
            <v>D8</v>
          </cell>
          <cell r="D23">
            <v>0.16500000000000001</v>
          </cell>
        </row>
        <row r="24">
          <cell r="C24" t="str">
            <v>E8</v>
          </cell>
          <cell r="D24">
            <v>0.14599999999999999</v>
          </cell>
        </row>
        <row r="25">
          <cell r="C25" t="str">
            <v>F8</v>
          </cell>
          <cell r="D25">
            <v>0.20300000000000001</v>
          </cell>
        </row>
        <row r="26">
          <cell r="C26" t="str">
            <v>G8</v>
          </cell>
          <cell r="D26">
            <v>0.14299999999999999</v>
          </cell>
        </row>
        <row r="27">
          <cell r="C27" t="str">
            <v>H8</v>
          </cell>
          <cell r="D27">
            <v>0.13900000000000001</v>
          </cell>
        </row>
        <row r="28">
          <cell r="C28" t="str">
            <v>A9</v>
          </cell>
          <cell r="D28">
            <v>0.19900000000000001</v>
          </cell>
        </row>
        <row r="29">
          <cell r="C29" t="str">
            <v>B9</v>
          </cell>
          <cell r="D29">
            <v>0.152</v>
          </cell>
        </row>
        <row r="30">
          <cell r="C30" t="str">
            <v>C9</v>
          </cell>
          <cell r="D30">
            <v>0.73599999999999999</v>
          </cell>
        </row>
        <row r="31">
          <cell r="C31" t="str">
            <v>D9</v>
          </cell>
          <cell r="D31">
            <v>0.156</v>
          </cell>
        </row>
        <row r="32">
          <cell r="C32" t="str">
            <v>E9</v>
          </cell>
          <cell r="D32">
            <v>0.154</v>
          </cell>
        </row>
        <row r="33">
          <cell r="C33" t="str">
            <v>F9</v>
          </cell>
          <cell r="D33">
            <v>0.14399999999999999</v>
          </cell>
        </row>
        <row r="34">
          <cell r="C34" t="str">
            <v>G9</v>
          </cell>
          <cell r="D34">
            <v>0.70299999999999996</v>
          </cell>
        </row>
        <row r="35">
          <cell r="C35" t="str">
            <v>H9</v>
          </cell>
          <cell r="D35">
            <v>0.125</v>
          </cell>
        </row>
        <row r="36">
          <cell r="C36" t="str">
            <v>A10</v>
          </cell>
          <cell r="D36">
            <v>0.151</v>
          </cell>
        </row>
        <row r="37">
          <cell r="C37" t="str">
            <v>B10</v>
          </cell>
          <cell r="D37">
            <v>0.17</v>
          </cell>
        </row>
        <row r="38">
          <cell r="C38" t="str">
            <v>C10</v>
          </cell>
          <cell r="D38">
            <v>0.152</v>
          </cell>
        </row>
        <row r="39">
          <cell r="C39" t="str">
            <v>D10</v>
          </cell>
          <cell r="D39">
            <v>0.155</v>
          </cell>
        </row>
        <row r="40">
          <cell r="C40" t="str">
            <v>E10</v>
          </cell>
          <cell r="D40">
            <v>0.158</v>
          </cell>
        </row>
        <row r="41">
          <cell r="C41" t="str">
            <v>F10</v>
          </cell>
          <cell r="D41">
            <v>0.19400000000000001</v>
          </cell>
        </row>
        <row r="42">
          <cell r="C42" t="str">
            <v>G10</v>
          </cell>
          <cell r="D42">
            <v>0.155</v>
          </cell>
        </row>
        <row r="43">
          <cell r="C43" t="str">
            <v>H10</v>
          </cell>
          <cell r="D43">
            <v>0.16200000000000001</v>
          </cell>
        </row>
        <row r="44">
          <cell r="C44" t="str">
            <v>A11</v>
          </cell>
          <cell r="D44">
            <v>0.14799999999999999</v>
          </cell>
        </row>
        <row r="45">
          <cell r="C45" t="str">
            <v>B11</v>
          </cell>
          <cell r="D45">
            <v>0.158</v>
          </cell>
        </row>
        <row r="46">
          <cell r="C46" t="str">
            <v>C11</v>
          </cell>
          <cell r="D46">
            <v>0.157</v>
          </cell>
        </row>
        <row r="47">
          <cell r="C47" t="str">
            <v>D11</v>
          </cell>
          <cell r="D47">
            <v>0.77600000000000002</v>
          </cell>
        </row>
        <row r="48">
          <cell r="C48" t="str">
            <v>E11</v>
          </cell>
          <cell r="D48">
            <v>0.16400000000000001</v>
          </cell>
        </row>
        <row r="49">
          <cell r="C49" t="str">
            <v>F11</v>
          </cell>
          <cell r="D49">
            <v>0.13900000000000001</v>
          </cell>
        </row>
        <row r="50">
          <cell r="C50" t="str">
            <v>G11</v>
          </cell>
          <cell r="D50">
            <v>0.14399999999999999</v>
          </cell>
        </row>
        <row r="51">
          <cell r="C51" t="str">
            <v>H11</v>
          </cell>
          <cell r="D51">
            <v>0.78500000000000003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D3AF-04BE-FF46-810E-6FEE06C93045}">
  <dimension ref="A1:R21"/>
  <sheetViews>
    <sheetView tabSelected="1" topLeftCell="E1" workbookViewId="0">
      <selection activeCell="P9" sqref="P9"/>
    </sheetView>
  </sheetViews>
  <sheetFormatPr baseColWidth="10" defaultRowHeight="16" x14ac:dyDescent="0.2"/>
  <cols>
    <col min="3" max="3" width="20" bestFit="1" customWidth="1"/>
    <col min="4" max="4" width="19" bestFit="1" customWidth="1"/>
    <col min="5" max="5" width="15.5" bestFit="1" customWidth="1"/>
  </cols>
  <sheetData>
    <row r="1" spans="1:18" x14ac:dyDescent="0.2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11</v>
      </c>
      <c r="G1" t="s">
        <v>68</v>
      </c>
      <c r="H1" t="s">
        <v>69</v>
      </c>
      <c r="I1" t="s">
        <v>2</v>
      </c>
      <c r="J1" t="s">
        <v>16</v>
      </c>
      <c r="K1" t="s">
        <v>64</v>
      </c>
      <c r="L1" t="s">
        <v>66</v>
      </c>
      <c r="M1" t="s">
        <v>28</v>
      </c>
      <c r="N1" t="s">
        <v>27</v>
      </c>
      <c r="O1" t="s">
        <v>59</v>
      </c>
      <c r="P1" t="s">
        <v>60</v>
      </c>
      <c r="Q1" t="s">
        <v>62</v>
      </c>
      <c r="R1" t="s">
        <v>61</v>
      </c>
    </row>
    <row r="2" spans="1:18" x14ac:dyDescent="0.2">
      <c r="A2">
        <v>1</v>
      </c>
      <c r="B2" t="s">
        <v>7</v>
      </c>
      <c r="C2">
        <v>0</v>
      </c>
      <c r="D2">
        <v>0</v>
      </c>
      <c r="E2">
        <v>0</v>
      </c>
      <c r="F2">
        <v>0</v>
      </c>
      <c r="G2" t="s">
        <v>6</v>
      </c>
      <c r="H2" t="s">
        <v>70</v>
      </c>
      <c r="I2" t="s">
        <v>3</v>
      </c>
      <c r="K2">
        <v>0</v>
      </c>
      <c r="L2" t="s">
        <v>67</v>
      </c>
      <c r="M2" t="s">
        <v>17</v>
      </c>
      <c r="N2" t="s">
        <v>39</v>
      </c>
      <c r="O2">
        <f>VLOOKUP(M2,[1]Sheet1!$C$12:$D$51,2,FALSE)</f>
        <v>0.14199999999999999</v>
      </c>
      <c r="P2">
        <f>VLOOKUP(N2,[1]Sheet1!$C$12:$D$51,2,FALSE)</f>
        <v>0.14199999999999999</v>
      </c>
      <c r="Q2">
        <f>O2-AVERAGE($O$2,$O$3,$O$15)</f>
        <v>-5.3333333333333288E-3</v>
      </c>
      <c r="R2">
        <f>P2-AVERAGE($P$2,$P$3,$P$11)</f>
        <v>-3.3333333333335213E-4</v>
      </c>
    </row>
    <row r="3" spans="1:18" x14ac:dyDescent="0.2">
      <c r="A3">
        <v>2</v>
      </c>
      <c r="B3" t="s">
        <v>7</v>
      </c>
      <c r="C3">
        <v>0</v>
      </c>
      <c r="D3">
        <v>0</v>
      </c>
      <c r="E3">
        <v>0</v>
      </c>
      <c r="F3">
        <v>0</v>
      </c>
      <c r="G3" t="s">
        <v>6</v>
      </c>
      <c r="H3" t="s">
        <v>70</v>
      </c>
      <c r="I3" t="s">
        <v>3</v>
      </c>
      <c r="K3">
        <v>0</v>
      </c>
      <c r="L3" t="s">
        <v>67</v>
      </c>
      <c r="M3" t="s">
        <v>18</v>
      </c>
      <c r="N3" t="s">
        <v>40</v>
      </c>
      <c r="O3">
        <f>VLOOKUP(M3,[1]Sheet1!$C$12:$D$51,2,FALSE)</f>
        <v>0.14799999999999999</v>
      </c>
      <c r="P3">
        <f>VLOOKUP(N3,[1]Sheet1!$C$12:$D$51,2,FALSE)</f>
        <v>0.14599999999999999</v>
      </c>
      <c r="Q3">
        <f t="shared" ref="Q3:Q21" si="0">O3-AVERAGE($O$2,$O$3,$O$15,$O$19)</f>
        <v>-1.5000000000000013E-3</v>
      </c>
      <c r="R3">
        <f t="shared" ref="R3:R21" si="1">P3-AVERAGE($P$2,$P$3,$P$11)</f>
        <v>3.6666666666666514E-3</v>
      </c>
    </row>
    <row r="4" spans="1:18" x14ac:dyDescent="0.2">
      <c r="A4">
        <v>3</v>
      </c>
      <c r="B4" t="s">
        <v>7</v>
      </c>
      <c r="C4">
        <v>1</v>
      </c>
      <c r="D4">
        <v>0</v>
      </c>
      <c r="E4">
        <v>0</v>
      </c>
      <c r="F4">
        <v>0</v>
      </c>
      <c r="G4" t="s">
        <v>5</v>
      </c>
      <c r="H4" t="s">
        <v>71</v>
      </c>
      <c r="I4" t="s">
        <v>3</v>
      </c>
      <c r="K4">
        <v>1</v>
      </c>
      <c r="L4" t="s">
        <v>67</v>
      </c>
      <c r="M4" t="s">
        <v>19</v>
      </c>
      <c r="N4" t="s">
        <v>41</v>
      </c>
      <c r="O4">
        <f>VLOOKUP(M4,[1]Sheet1!$C$12:$D$51,2,FALSE)</f>
        <v>0.19900000000000001</v>
      </c>
      <c r="P4">
        <f>VLOOKUP(N4,[1]Sheet1!$C$12:$D$51,2,FALSE)</f>
        <v>0.154</v>
      </c>
      <c r="Q4">
        <f t="shared" si="0"/>
        <v>4.9500000000000016E-2</v>
      </c>
      <c r="R4">
        <f t="shared" si="1"/>
        <v>1.1666666666666659E-2</v>
      </c>
    </row>
    <row r="5" spans="1:18" x14ac:dyDescent="0.2">
      <c r="A5">
        <v>4</v>
      </c>
      <c r="B5" t="s">
        <v>7</v>
      </c>
      <c r="C5">
        <v>0</v>
      </c>
      <c r="D5">
        <v>0</v>
      </c>
      <c r="E5">
        <v>1</v>
      </c>
      <c r="F5">
        <v>0</v>
      </c>
      <c r="G5" t="s">
        <v>5</v>
      </c>
      <c r="H5" t="s">
        <v>72</v>
      </c>
      <c r="I5" t="s">
        <v>3</v>
      </c>
      <c r="K5">
        <v>1</v>
      </c>
      <c r="L5" t="s">
        <v>67</v>
      </c>
      <c r="M5" t="s">
        <v>20</v>
      </c>
      <c r="N5" t="s">
        <v>42</v>
      </c>
      <c r="O5">
        <f>VLOOKUP(M5,[1]Sheet1!$C$12:$D$51,2,FALSE)</f>
        <v>0.151</v>
      </c>
      <c r="P5">
        <f>VLOOKUP(N5,[1]Sheet1!$C$12:$D$51,2,FALSE)</f>
        <v>0.158</v>
      </c>
      <c r="Q5">
        <f t="shared" si="0"/>
        <v>1.5000000000000013E-3</v>
      </c>
      <c r="R5">
        <f t="shared" si="1"/>
        <v>1.5666666666666662E-2</v>
      </c>
    </row>
    <row r="6" spans="1:18" x14ac:dyDescent="0.2">
      <c r="A6">
        <v>5</v>
      </c>
      <c r="B6" t="s">
        <v>9</v>
      </c>
      <c r="C6">
        <v>0</v>
      </c>
      <c r="D6">
        <v>0</v>
      </c>
      <c r="E6">
        <v>1</v>
      </c>
      <c r="F6">
        <v>0</v>
      </c>
      <c r="G6" t="s">
        <v>5</v>
      </c>
      <c r="H6" t="s">
        <v>72</v>
      </c>
      <c r="I6" t="s">
        <v>3</v>
      </c>
      <c r="K6">
        <v>1</v>
      </c>
      <c r="L6" t="s">
        <v>67</v>
      </c>
      <c r="M6" t="s">
        <v>21</v>
      </c>
      <c r="N6" t="s">
        <v>43</v>
      </c>
      <c r="O6">
        <f>VLOOKUP(M6,[1]Sheet1!$C$12:$D$51,2,FALSE)</f>
        <v>0.14799999999999999</v>
      </c>
      <c r="P6">
        <f>VLOOKUP(N6,[1]Sheet1!$C$12:$D$51,2,FALSE)</f>
        <v>0.16400000000000001</v>
      </c>
      <c r="Q6">
        <f t="shared" si="0"/>
        <v>-1.5000000000000013E-3</v>
      </c>
      <c r="R6">
        <f t="shared" si="1"/>
        <v>2.1666666666666667E-2</v>
      </c>
    </row>
    <row r="7" spans="1:18" x14ac:dyDescent="0.2">
      <c r="A7">
        <v>6</v>
      </c>
      <c r="B7" t="s">
        <v>7</v>
      </c>
      <c r="C7">
        <v>1</v>
      </c>
      <c r="D7">
        <v>0</v>
      </c>
      <c r="E7">
        <v>0</v>
      </c>
      <c r="F7">
        <v>0</v>
      </c>
      <c r="G7" t="s">
        <v>5</v>
      </c>
      <c r="H7" t="s">
        <v>71</v>
      </c>
      <c r="I7" t="s">
        <v>3</v>
      </c>
      <c r="K7">
        <v>1</v>
      </c>
      <c r="L7" t="s">
        <v>67</v>
      </c>
      <c r="M7" t="s">
        <v>22</v>
      </c>
      <c r="N7" t="s">
        <v>44</v>
      </c>
      <c r="O7">
        <f>VLOOKUP(M7,[1]Sheet1!$C$12:$D$51,2,FALSE)</f>
        <v>0.17599999999999999</v>
      </c>
      <c r="P7">
        <f>VLOOKUP(N7,[1]Sheet1!$C$12:$D$51,2,FALSE)</f>
        <v>0.24199999999999999</v>
      </c>
      <c r="Q7">
        <f t="shared" si="0"/>
        <v>2.6499999999999996E-2</v>
      </c>
      <c r="R7">
        <f t="shared" si="1"/>
        <v>9.9666666666666653E-2</v>
      </c>
    </row>
    <row r="8" spans="1:18" x14ac:dyDescent="0.2">
      <c r="A8">
        <v>7</v>
      </c>
      <c r="B8" t="s">
        <v>7</v>
      </c>
      <c r="C8">
        <v>0</v>
      </c>
      <c r="D8">
        <v>1</v>
      </c>
      <c r="E8">
        <v>0</v>
      </c>
      <c r="F8">
        <v>0</v>
      </c>
      <c r="G8" t="s">
        <v>5</v>
      </c>
      <c r="H8" t="s">
        <v>73</v>
      </c>
      <c r="I8" t="s">
        <v>3</v>
      </c>
      <c r="K8">
        <v>1</v>
      </c>
      <c r="L8" t="s">
        <v>67</v>
      </c>
      <c r="M8" t="s">
        <v>23</v>
      </c>
      <c r="N8" t="s">
        <v>45</v>
      </c>
      <c r="O8">
        <f>VLOOKUP(M8,[1]Sheet1!$C$12:$D$51,2,FALSE)</f>
        <v>0.16900000000000001</v>
      </c>
      <c r="P8">
        <f>VLOOKUP(N8,[1]Sheet1!$C$12:$D$51,2,FALSE)</f>
        <v>0.20300000000000001</v>
      </c>
      <c r="Q8">
        <f t="shared" si="0"/>
        <v>1.9500000000000017E-2</v>
      </c>
      <c r="R8">
        <f t="shared" si="1"/>
        <v>6.0666666666666674E-2</v>
      </c>
    </row>
    <row r="9" spans="1:18" x14ac:dyDescent="0.2">
      <c r="A9">
        <v>8</v>
      </c>
      <c r="B9" t="s">
        <v>8</v>
      </c>
      <c r="C9">
        <v>0</v>
      </c>
      <c r="D9">
        <v>0</v>
      </c>
      <c r="E9">
        <v>0</v>
      </c>
      <c r="F9">
        <v>1</v>
      </c>
      <c r="G9" t="s">
        <v>5</v>
      </c>
      <c r="H9" t="s">
        <v>74</v>
      </c>
      <c r="I9" t="s">
        <v>3</v>
      </c>
      <c r="K9">
        <v>0</v>
      </c>
      <c r="L9" t="s">
        <v>63</v>
      </c>
      <c r="M9" t="s">
        <v>24</v>
      </c>
      <c r="N9" t="s">
        <v>46</v>
      </c>
      <c r="O9">
        <f>VLOOKUP(M9,[1]Sheet1!$C$12:$D$51,2,FALSE)</f>
        <v>0.152</v>
      </c>
      <c r="P9">
        <f>VLOOKUP(N9,[1]Sheet1!$C$12:$D$51,2,FALSE)</f>
        <v>0.14399999999999999</v>
      </c>
      <c r="Q9">
        <f t="shared" si="0"/>
        <v>2.5000000000000022E-3</v>
      </c>
      <c r="R9">
        <f t="shared" si="1"/>
        <v>1.6666666666666496E-3</v>
      </c>
    </row>
    <row r="10" spans="1:18" x14ac:dyDescent="0.2">
      <c r="A10">
        <v>9</v>
      </c>
      <c r="B10" t="s">
        <v>7</v>
      </c>
      <c r="C10">
        <v>0</v>
      </c>
      <c r="D10">
        <v>1</v>
      </c>
      <c r="E10">
        <v>0</v>
      </c>
      <c r="F10">
        <v>0</v>
      </c>
      <c r="G10" t="s">
        <v>5</v>
      </c>
      <c r="H10" t="s">
        <v>73</v>
      </c>
      <c r="I10" t="s">
        <v>3</v>
      </c>
      <c r="K10">
        <v>2</v>
      </c>
      <c r="L10" t="s">
        <v>63</v>
      </c>
      <c r="M10" t="s">
        <v>25</v>
      </c>
      <c r="N10" t="s">
        <v>47</v>
      </c>
      <c r="O10">
        <f>VLOOKUP(M10,[1]Sheet1!$C$12:$D$51,2,FALSE)</f>
        <v>0.17</v>
      </c>
      <c r="P10">
        <f>VLOOKUP(N10,[1]Sheet1!$C$12:$D$51,2,FALSE)</f>
        <v>0.19400000000000001</v>
      </c>
      <c r="Q10">
        <f t="shared" si="0"/>
        <v>2.0500000000000018E-2</v>
      </c>
      <c r="R10">
        <f t="shared" si="1"/>
        <v>5.1666666666666666E-2</v>
      </c>
    </row>
    <row r="11" spans="1:18" x14ac:dyDescent="0.2">
      <c r="A11">
        <v>10</v>
      </c>
      <c r="B11" t="s">
        <v>7</v>
      </c>
      <c r="C11">
        <v>0</v>
      </c>
      <c r="D11">
        <v>0</v>
      </c>
      <c r="E11">
        <v>0</v>
      </c>
      <c r="F11">
        <v>0</v>
      </c>
      <c r="G11" t="s">
        <v>6</v>
      </c>
      <c r="H11" t="s">
        <v>70</v>
      </c>
      <c r="I11" t="s">
        <v>3</v>
      </c>
      <c r="K11">
        <v>0</v>
      </c>
      <c r="L11" t="s">
        <v>67</v>
      </c>
      <c r="M11" t="s">
        <v>26</v>
      </c>
      <c r="N11" t="s">
        <v>48</v>
      </c>
      <c r="O11">
        <f>VLOOKUP(M11,[1]Sheet1!$C$12:$D$51,2,FALSE)</f>
        <v>0.158</v>
      </c>
      <c r="P11">
        <f>VLOOKUP(N11,[1]Sheet1!$C$12:$D$51,2,FALSE)</f>
        <v>0.13900000000000001</v>
      </c>
      <c r="Q11">
        <f t="shared" si="0"/>
        <v>8.5000000000000075E-3</v>
      </c>
      <c r="R11">
        <f t="shared" si="1"/>
        <v>-3.333333333333327E-3</v>
      </c>
    </row>
    <row r="12" spans="1:18" x14ac:dyDescent="0.2">
      <c r="A12">
        <v>11</v>
      </c>
      <c r="B12" t="s">
        <v>7</v>
      </c>
      <c r="C12">
        <v>1</v>
      </c>
      <c r="D12">
        <v>1</v>
      </c>
      <c r="E12">
        <v>1</v>
      </c>
      <c r="F12">
        <v>1</v>
      </c>
      <c r="G12" t="s">
        <v>10</v>
      </c>
      <c r="H12" t="s">
        <v>75</v>
      </c>
      <c r="I12" t="s">
        <v>3</v>
      </c>
      <c r="K12" t="s">
        <v>65</v>
      </c>
      <c r="L12" t="s">
        <v>67</v>
      </c>
      <c r="M12" t="s">
        <v>29</v>
      </c>
      <c r="N12" t="s">
        <v>49</v>
      </c>
      <c r="O12">
        <f>VLOOKUP(M12,[1]Sheet1!$C$12:$D$51,2,FALSE)</f>
        <v>0.84799999999999998</v>
      </c>
      <c r="P12">
        <f>VLOOKUP(N12,[1]Sheet1!$C$12:$D$51,2,FALSE)</f>
        <v>0.65200000000000002</v>
      </c>
      <c r="Q12">
        <f t="shared" si="0"/>
        <v>0.69850000000000001</v>
      </c>
      <c r="R12">
        <f t="shared" si="1"/>
        <v>0.50966666666666671</v>
      </c>
    </row>
    <row r="13" spans="1:18" x14ac:dyDescent="0.2">
      <c r="A13">
        <v>12</v>
      </c>
      <c r="B13" t="s">
        <v>7</v>
      </c>
      <c r="C13">
        <v>0</v>
      </c>
      <c r="D13">
        <v>0</v>
      </c>
      <c r="E13">
        <v>0</v>
      </c>
      <c r="F13">
        <v>1</v>
      </c>
      <c r="G13" t="s">
        <v>5</v>
      </c>
      <c r="H13" t="s">
        <v>74</v>
      </c>
      <c r="I13" t="s">
        <v>3</v>
      </c>
      <c r="K13">
        <v>3</v>
      </c>
      <c r="L13" t="s">
        <v>63</v>
      </c>
      <c r="M13" t="s">
        <v>30</v>
      </c>
      <c r="N13" t="s">
        <v>50</v>
      </c>
      <c r="O13">
        <f>VLOOKUP(M13,[1]Sheet1!$C$12:$D$51,2,FALSE)</f>
        <v>0.14399999999999999</v>
      </c>
      <c r="P13">
        <f>VLOOKUP(N13,[1]Sheet1!$C$12:$D$51,2,FALSE)</f>
        <v>0.14299999999999999</v>
      </c>
      <c r="Q13">
        <f t="shared" si="0"/>
        <v>-5.5000000000000049E-3</v>
      </c>
      <c r="R13">
        <f t="shared" si="1"/>
        <v>6.6666666666664876E-4</v>
      </c>
    </row>
    <row r="14" spans="1:18" x14ac:dyDescent="0.2">
      <c r="A14">
        <v>13</v>
      </c>
      <c r="B14" t="s">
        <v>7</v>
      </c>
      <c r="C14">
        <v>1</v>
      </c>
      <c r="D14">
        <v>1</v>
      </c>
      <c r="E14">
        <v>1</v>
      </c>
      <c r="F14">
        <v>1</v>
      </c>
      <c r="G14" t="s">
        <v>10</v>
      </c>
      <c r="H14" t="s">
        <v>75</v>
      </c>
      <c r="I14" t="s">
        <v>3</v>
      </c>
      <c r="K14" t="s">
        <v>65</v>
      </c>
      <c r="L14" t="s">
        <v>67</v>
      </c>
      <c r="M14" t="s">
        <v>31</v>
      </c>
      <c r="N14" t="s">
        <v>51</v>
      </c>
      <c r="O14">
        <f>VLOOKUP(M14,[1]Sheet1!$C$12:$D$51,2,FALSE)</f>
        <v>0.73599999999999999</v>
      </c>
      <c r="P14">
        <f>VLOOKUP(N14,[1]Sheet1!$C$12:$D$51,2,FALSE)</f>
        <v>0.70299999999999996</v>
      </c>
      <c r="Q14">
        <f t="shared" si="0"/>
        <v>0.58650000000000002</v>
      </c>
      <c r="R14">
        <f t="shared" si="1"/>
        <v>0.56066666666666665</v>
      </c>
    </row>
    <row r="15" spans="1:18" x14ac:dyDescent="0.2">
      <c r="A15">
        <v>14</v>
      </c>
      <c r="B15" t="s">
        <v>7</v>
      </c>
      <c r="C15">
        <v>0</v>
      </c>
      <c r="D15">
        <v>0</v>
      </c>
      <c r="E15">
        <v>0</v>
      </c>
      <c r="F15">
        <v>0</v>
      </c>
      <c r="G15" t="s">
        <v>6</v>
      </c>
      <c r="H15" t="s">
        <v>70</v>
      </c>
      <c r="I15" t="s">
        <v>4</v>
      </c>
      <c r="J15" t="s">
        <v>15</v>
      </c>
      <c r="K15">
        <v>0</v>
      </c>
      <c r="L15" t="s">
        <v>67</v>
      </c>
      <c r="M15" t="s">
        <v>32</v>
      </c>
      <c r="N15" t="s">
        <v>52</v>
      </c>
      <c r="O15">
        <f>VLOOKUP(M15,[1]Sheet1!$C$12:$D$51,2,FALSE)</f>
        <v>0.152</v>
      </c>
      <c r="P15">
        <f>VLOOKUP(N15,[1]Sheet1!$C$12:$D$51,2,FALSE)</f>
        <v>0.155</v>
      </c>
      <c r="Q15">
        <f t="shared" si="0"/>
        <v>2.5000000000000022E-3</v>
      </c>
      <c r="R15">
        <f t="shared" si="1"/>
        <v>1.2666666666666659E-2</v>
      </c>
    </row>
    <row r="16" spans="1:18" x14ac:dyDescent="0.2">
      <c r="A16">
        <v>15</v>
      </c>
      <c r="B16" t="s">
        <v>7</v>
      </c>
      <c r="C16">
        <v>0</v>
      </c>
      <c r="D16">
        <v>0</v>
      </c>
      <c r="E16">
        <v>0</v>
      </c>
      <c r="F16">
        <v>1</v>
      </c>
      <c r="G16" t="s">
        <v>5</v>
      </c>
      <c r="H16" t="s">
        <v>74</v>
      </c>
      <c r="I16" t="s">
        <v>3</v>
      </c>
      <c r="K16">
        <v>1</v>
      </c>
      <c r="L16" t="s">
        <v>67</v>
      </c>
      <c r="M16" t="s">
        <v>33</v>
      </c>
      <c r="N16" t="s">
        <v>53</v>
      </c>
      <c r="O16">
        <f>VLOOKUP(M16,[1]Sheet1!$C$12:$D$51,2,FALSE)</f>
        <v>0.157</v>
      </c>
      <c r="P16">
        <f>VLOOKUP(N16,[1]Sheet1!$C$12:$D$51,2,FALSE)</f>
        <v>0.14399999999999999</v>
      </c>
      <c r="Q16">
        <f t="shared" si="0"/>
        <v>7.5000000000000067E-3</v>
      </c>
      <c r="R16">
        <f t="shared" si="1"/>
        <v>1.6666666666666496E-3</v>
      </c>
    </row>
    <row r="17" spans="1:18" x14ac:dyDescent="0.2">
      <c r="A17">
        <v>16</v>
      </c>
      <c r="B17" t="s">
        <v>7</v>
      </c>
      <c r="C17">
        <v>0</v>
      </c>
      <c r="D17">
        <v>1</v>
      </c>
      <c r="E17">
        <v>0</v>
      </c>
      <c r="F17">
        <v>0</v>
      </c>
      <c r="G17" t="s">
        <v>5</v>
      </c>
      <c r="H17" t="s">
        <v>73</v>
      </c>
      <c r="I17" t="s">
        <v>3</v>
      </c>
      <c r="K17">
        <v>1</v>
      </c>
      <c r="L17" t="s">
        <v>67</v>
      </c>
      <c r="M17" t="s">
        <v>34</v>
      </c>
      <c r="N17" t="s">
        <v>54</v>
      </c>
      <c r="O17">
        <f>VLOOKUP(M17,[1]Sheet1!$C$12:$D$51,2,FALSE)</f>
        <v>0.65200000000000002</v>
      </c>
      <c r="P17">
        <f>VLOOKUP(N17,[1]Sheet1!$C$12:$D$51,2,FALSE)</f>
        <v>0.72799999999999998</v>
      </c>
      <c r="Q17">
        <f t="shared" si="0"/>
        <v>0.50250000000000006</v>
      </c>
      <c r="R17">
        <f t="shared" si="1"/>
        <v>0.58566666666666667</v>
      </c>
    </row>
    <row r="18" spans="1:18" x14ac:dyDescent="0.2">
      <c r="A18">
        <v>17</v>
      </c>
      <c r="B18" t="s">
        <v>7</v>
      </c>
      <c r="C18">
        <v>0</v>
      </c>
      <c r="D18">
        <v>0</v>
      </c>
      <c r="E18">
        <v>1</v>
      </c>
      <c r="F18">
        <v>0</v>
      </c>
      <c r="G18" t="s">
        <v>5</v>
      </c>
      <c r="H18" t="s">
        <v>72</v>
      </c>
      <c r="I18" t="s">
        <v>3</v>
      </c>
      <c r="K18">
        <v>1</v>
      </c>
      <c r="L18" t="s">
        <v>67</v>
      </c>
      <c r="M18" t="s">
        <v>35</v>
      </c>
      <c r="N18" t="s">
        <v>55</v>
      </c>
      <c r="O18">
        <f>VLOOKUP(M18,[1]Sheet1!$C$12:$D$51,2,FALSE)</f>
        <v>0.16500000000000001</v>
      </c>
      <c r="P18">
        <f>VLOOKUP(N18,[1]Sheet1!$C$12:$D$51,2,FALSE)</f>
        <v>0.13900000000000001</v>
      </c>
      <c r="Q18">
        <f t="shared" si="0"/>
        <v>1.5500000000000014E-2</v>
      </c>
      <c r="R18">
        <f t="shared" si="1"/>
        <v>-3.333333333333327E-3</v>
      </c>
    </row>
    <row r="19" spans="1:18" x14ac:dyDescent="0.2">
      <c r="A19">
        <v>18</v>
      </c>
      <c r="B19" t="s">
        <v>7</v>
      </c>
      <c r="C19">
        <v>0</v>
      </c>
      <c r="D19">
        <v>0</v>
      </c>
      <c r="E19">
        <v>0</v>
      </c>
      <c r="F19">
        <v>0</v>
      </c>
      <c r="G19" t="s">
        <v>6</v>
      </c>
      <c r="H19" t="s">
        <v>70</v>
      </c>
      <c r="I19" t="s">
        <v>4</v>
      </c>
      <c r="K19">
        <v>3</v>
      </c>
      <c r="L19" t="s">
        <v>63</v>
      </c>
      <c r="M19" t="s">
        <v>36</v>
      </c>
      <c r="N19" t="s">
        <v>56</v>
      </c>
      <c r="O19">
        <f>VLOOKUP(M19,[1]Sheet1!$C$12:$D$51,2,FALSE)</f>
        <v>0.156</v>
      </c>
      <c r="P19">
        <f>VLOOKUP(N19,[1]Sheet1!$C$12:$D$51,2,FALSE)</f>
        <v>0.125</v>
      </c>
      <c r="Q19">
        <f t="shared" si="0"/>
        <v>6.5000000000000058E-3</v>
      </c>
      <c r="R19">
        <f t="shared" si="1"/>
        <v>-1.7333333333333339E-2</v>
      </c>
    </row>
    <row r="20" spans="1:18" x14ac:dyDescent="0.2">
      <c r="A20">
        <v>19</v>
      </c>
      <c r="B20" t="s">
        <v>7</v>
      </c>
      <c r="C20">
        <v>1</v>
      </c>
      <c r="D20">
        <v>0</v>
      </c>
      <c r="E20">
        <v>0</v>
      </c>
      <c r="F20">
        <v>0</v>
      </c>
      <c r="G20" t="s">
        <v>5</v>
      </c>
      <c r="H20" t="s">
        <v>71</v>
      </c>
      <c r="I20" t="s">
        <v>3</v>
      </c>
      <c r="K20">
        <v>1</v>
      </c>
      <c r="L20" t="s">
        <v>67</v>
      </c>
      <c r="M20" t="s">
        <v>37</v>
      </c>
      <c r="N20" t="s">
        <v>57</v>
      </c>
      <c r="O20">
        <f>VLOOKUP(M20,[1]Sheet1!$C$12:$D$51,2,FALSE)</f>
        <v>0.155</v>
      </c>
      <c r="P20">
        <f>VLOOKUP(N20,[1]Sheet1!$C$12:$D$51,2,FALSE)</f>
        <v>0.16200000000000001</v>
      </c>
      <c r="Q20">
        <f t="shared" si="0"/>
        <v>5.5000000000000049E-3</v>
      </c>
      <c r="R20">
        <f t="shared" si="1"/>
        <v>1.9666666666666666E-2</v>
      </c>
    </row>
    <row r="21" spans="1:18" x14ac:dyDescent="0.2">
      <c r="A21">
        <v>20</v>
      </c>
      <c r="B21" t="s">
        <v>7</v>
      </c>
      <c r="C21">
        <v>1</v>
      </c>
      <c r="D21">
        <v>1</v>
      </c>
      <c r="E21">
        <v>1</v>
      </c>
      <c r="F21">
        <v>1</v>
      </c>
      <c r="G21" t="s">
        <v>10</v>
      </c>
      <c r="H21" t="s">
        <v>75</v>
      </c>
      <c r="I21" t="s">
        <v>3</v>
      </c>
      <c r="K21" t="s">
        <v>65</v>
      </c>
      <c r="L21" t="s">
        <v>67</v>
      </c>
      <c r="M21" t="s">
        <v>38</v>
      </c>
      <c r="N21" t="s">
        <v>58</v>
      </c>
      <c r="O21">
        <f>VLOOKUP(M21,[1]Sheet1!$C$12:$D$51,2,FALSE)</f>
        <v>0.77600000000000002</v>
      </c>
      <c r="P21">
        <f>VLOOKUP(N21,[1]Sheet1!$C$12:$D$51,2,FALSE)</f>
        <v>0.78500000000000003</v>
      </c>
      <c r="Q21">
        <f t="shared" si="0"/>
        <v>0.62650000000000006</v>
      </c>
      <c r="R21">
        <f t="shared" si="1"/>
        <v>0.64266666666666672</v>
      </c>
    </row>
  </sheetData>
  <sortState xmlns:xlrd2="http://schemas.microsoft.com/office/spreadsheetml/2017/richdata2" ref="A2:I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2020-01-31T17:30:10Z</dcterms:created>
  <dcterms:modified xsi:type="dcterms:W3CDTF">2020-02-19T01:04:02Z</dcterms:modified>
</cp:coreProperties>
</file>