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echa2k/Documents/Code/python/mystudy/ml-finance/src/data/"/>
    </mc:Choice>
  </mc:AlternateContent>
  <xr:revisionPtr revIDLastSave="0" documentId="13_ncr:1_{90D135F1-CCF9-F14B-B363-790C51797390}" xr6:coauthVersionLast="47" xr6:coauthVersionMax="47" xr10:uidLastSave="{00000000-0000-0000-0000-000000000000}"/>
  <bookViews>
    <workbookView xWindow="0" yWindow="500" windowWidth="35840" windowHeight="20520" activeTab="1" xr2:uid="{29631CC7-6C13-264E-AC3F-86BFE62AC1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/>
  <c r="I5" i="2"/>
  <c r="I2" i="2"/>
  <c r="I8" i="2"/>
  <c r="I7" i="2"/>
  <c r="I6" i="2" a="1"/>
  <c r="I6" i="2" s="1"/>
  <c r="J5" i="2"/>
  <c r="I4" i="2"/>
  <c r="I3" i="2"/>
  <c r="C47" i="1"/>
  <c r="D47" i="1"/>
  <c r="D44" i="1" a="1"/>
  <c r="D44" i="1" s="1"/>
  <c r="D14" i="1" a="1"/>
  <c r="D14" i="1"/>
  <c r="E14" i="1"/>
  <c r="F29" i="1"/>
  <c r="C43" i="1"/>
  <c r="E42" i="1"/>
  <c r="E41" i="1"/>
  <c r="E40" i="1"/>
  <c r="E39" i="1"/>
  <c r="E38" i="1"/>
  <c r="E37" i="1"/>
  <c r="E36" i="1"/>
  <c r="E35" i="1"/>
  <c r="E34" i="1"/>
  <c r="E33" i="1"/>
  <c r="C44" i="1" s="1"/>
  <c r="D33" i="1"/>
  <c r="B34" i="1" s="1"/>
  <c r="D34" i="1" s="1"/>
  <c r="B35" i="1" s="1"/>
  <c r="D35" i="1" s="1"/>
  <c r="B36" i="1" s="1"/>
  <c r="D36" i="1" s="1"/>
  <c r="B37" i="1" s="1"/>
  <c r="D37" i="1" s="1"/>
  <c r="B38" i="1" s="1"/>
  <c r="D38" i="1" s="1"/>
  <c r="B39" i="1" s="1"/>
  <c r="D39" i="1" s="1"/>
  <c r="B40" i="1" s="1"/>
  <c r="D40" i="1" s="1"/>
  <c r="B41" i="1" s="1"/>
  <c r="D41" i="1" s="1"/>
  <c r="B42" i="1" s="1"/>
  <c r="D42" i="1" s="1"/>
  <c r="C14" i="1"/>
  <c r="H22" i="1"/>
  <c r="C13" i="1"/>
  <c r="E29" i="1"/>
  <c r="E17" i="1"/>
  <c r="E18" i="1"/>
  <c r="E19" i="1"/>
  <c r="E20" i="1"/>
  <c r="E21" i="1"/>
  <c r="E22" i="1"/>
  <c r="E23" i="1"/>
  <c r="E24" i="1"/>
  <c r="E25" i="1"/>
  <c r="E26" i="1"/>
  <c r="E27" i="1"/>
  <c r="E16" i="1"/>
  <c r="D16" i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E4" i="1"/>
  <c r="E5" i="1"/>
  <c r="E6" i="1"/>
  <c r="E7" i="1"/>
  <c r="E8" i="1"/>
  <c r="E9" i="1"/>
  <c r="E10" i="1"/>
  <c r="E11" i="1"/>
  <c r="E12" i="1"/>
  <c r="E3" i="1"/>
  <c r="D3" i="1"/>
  <c r="B4" i="1" s="1"/>
  <c r="D4" i="1" s="1"/>
  <c r="B5" i="1" s="1"/>
  <c r="D5" i="1" s="1"/>
  <c r="B6" i="1" s="1"/>
  <c r="D6" i="1" s="1"/>
  <c r="B7" i="1" s="1"/>
  <c r="D7" i="1" s="1"/>
  <c r="B8" i="1" s="1"/>
  <c r="D8" i="1" s="1"/>
  <c r="B9" i="1" s="1"/>
  <c r="D9" i="1" s="1"/>
  <c r="B10" i="1" s="1"/>
  <c r="D10" i="1" s="1"/>
  <c r="B11" i="1" s="1"/>
  <c r="D11" i="1" s="1"/>
  <c r="B12" i="1" s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<sst xmlns="http://schemas.openxmlformats.org/spreadsheetml/2006/main" count="46" uniqueCount="29">
  <si>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투자 연도</t>
    <phoneticPr fontId="4" type="noConversion"/>
  </si>
  <si>
    <t>원금 (원)</t>
    <phoneticPr fontId="4" type="noConversion"/>
  </si>
  <si>
    <t>수익률</t>
    <phoneticPr fontId="4" type="noConversion"/>
  </si>
  <si>
    <t>투자금 (원)</t>
    <phoneticPr fontId="4" type="noConversion"/>
  </si>
  <si>
    <t>1년</t>
    <phoneticPr fontId="4" type="noConversion"/>
  </si>
  <si>
    <t>2년</t>
    <phoneticPr fontId="4" type="noConversion"/>
  </si>
  <si>
    <t>3년</t>
  </si>
  <si>
    <t>4년</t>
  </si>
  <si>
    <t>5년</t>
  </si>
  <si>
    <t>6년</t>
  </si>
  <si>
    <t>7년</t>
  </si>
  <si>
    <t>8년</t>
  </si>
  <si>
    <t>9년</t>
  </si>
  <si>
    <t>10년</t>
  </si>
  <si>
    <t>산술평균</t>
    <phoneticPr fontId="4" type="noConversion"/>
  </si>
  <si>
    <t>기하평균</t>
    <phoneticPr fontId="4" type="noConversion"/>
  </si>
  <si>
    <t>date</t>
  </si>
  <si>
    <t>close</t>
  </si>
  <si>
    <t>daily_ret</t>
  </si>
  <si>
    <t>cum_ret</t>
  </si>
  <si>
    <t>log_ret</t>
  </si>
  <si>
    <t>cum_log_ret</t>
  </si>
  <si>
    <t>초기 가격</t>
    <phoneticPr fontId="4" type="noConversion"/>
  </si>
  <si>
    <t>최종 가격</t>
    <phoneticPr fontId="4" type="noConversion"/>
  </si>
  <si>
    <t>산술수익률(arithmetic mean)</t>
    <phoneticPr fontId="4" type="noConversion"/>
  </si>
  <si>
    <t>복리수익률(geometric mean)</t>
    <phoneticPr fontId="4" type="noConversion"/>
  </si>
  <si>
    <t>일별 개수 (number of rows)</t>
    <phoneticPr fontId="4" type="noConversion"/>
  </si>
  <si>
    <t>복리 환산 최종 가격</t>
    <phoneticPr fontId="4" type="noConversion"/>
  </si>
  <si>
    <t>산술 환산 최종 가격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</si>
</sst>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76" formatCode="0.000%"/>
    <numFmt numFmtId="177" formatCode="0.00000"/>
    <numFmt numFmtId="180" formatCode="0.0%"/>
    <numFmt numFmtId="182" formatCode="_(* #,##0_);_(* \(#,##0\);_(* &quot;-&quot;??_);_(@_)"/>
  </numFmts>
  <fonts count="7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theme="1"/>
      <name val="Apple SD Gothic Neo Medium"/>
      <family val="2"/>
      <charset val="129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0" xfId="2" applyNumberFormat="1" applyFont="1" applyAlignment="1">
      <alignment horizontal="center" vertical="center"/>
    </xf>
    <xf numFmtId="9" fontId="3" fillId="0" borderId="0" xfId="2" applyNumberFormat="1" applyFon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2" fillId="3" borderId="0" xfId="4" applyAlignment="1">
      <alignment horizontal="center" vertical="center"/>
    </xf>
    <xf numFmtId="41" fontId="2" fillId="3" borderId="0" xfId="4" applyNumberFormat="1" applyAlignment="1">
      <alignment horizontal="center" vertical="center"/>
    </xf>
    <xf numFmtId="0" fontId="2" fillId="2" borderId="0" xfId="3" applyAlignment="1">
      <alignment horizontal="center"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  <xf numFmtId="176" fontId="2" fillId="3" borderId="0" xfId="2" applyNumberFormat="1" applyFont="1" applyFill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2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80" fontId="0" fillId="0" borderId="0" xfId="2" applyNumberFormat="1" applyFont="1">
      <alignment vertical="center"/>
    </xf>
    <xf numFmtId="10" fontId="0" fillId="0" borderId="0" xfId="2" applyNumberFormat="1" applyFont="1">
      <alignment vertical="center"/>
    </xf>
    <xf numFmtId="10" fontId="0" fillId="4" borderId="0" xfId="2" applyNumberFormat="1" applyFont="1" applyFill="1">
      <alignment vertical="center"/>
    </xf>
    <xf numFmtId="41" fontId="2" fillId="5" borderId="0" xfId="1" applyFont="1" applyFill="1">
      <alignment vertical="center"/>
    </xf>
    <xf numFmtId="182" fontId="6" fillId="4" borderId="0" xfId="0" applyNumberFormat="1" applyFont="1" applyFill="1">
      <alignment vertical="center"/>
    </xf>
    <xf numFmtId="182" fontId="5" fillId="4" borderId="0" xfId="0" applyNumberFormat="1" applyFont="1" applyFill="1">
      <alignment vertical="center"/>
    </xf>
  </cellXfs>
  <cellStyles count="5">
    <cellStyle name="강조색1" xfId="3" builtinId="29"/>
    <cellStyle name="강조색2" xfId="4" builtinId="33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608194</xdr:colOff>
      <xdr:row>0</xdr:row>
      <xdr:rowOff>0</xdr:rowOff>
    </xdr:from>
    <xdr:to>
      <xdr:col>11</xdr:col>
      <xdr:colOff>341842</xdr:colOff>
      <xdr:row>18</xdr:row>
      <xdr:rowOff>162560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61A0986-25BE-6C47-B95C-41CBEA47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1954" y="0"/>
          <a:ext cx="4508848" cy="436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772159</xdr:colOff>
      <xdr:row>30</xdr:row>
      <xdr:rowOff>132080</xdr:rowOff>
    </xdr:from>
    <xdr:to>
      <xdr:col>10</xdr:col>
      <xdr:colOff>307552</xdr:colOff>
      <xdr:row>49</xdr:row>
      <xdr:rowOff>3002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E66FF13-09E7-8240-BA5E-AA05FEB02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0879" y="7142480"/>
          <a:ext cx="4534113" cy="4310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따뜻한 파란색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9762-FE27-2E43-9ED7-299BD745EF4F}">
  <dimension ref="A2:H47"/>
  <sheetViews>
    <sheetView zoomScale="125" zoomScaleNormal="125" workbookViewId="0">
      <selection activeCell="N16" sqref="N16"/>
    </sheetView>
  </sheetViews>
  <sheetFormatPr baseColWidth="10" defaultRowHeight="18"/>
  <cols>
    <col min="1" max="2" width="10.7109375" style="1"/>
    <col min="3" max="3" width="13.28515625" style="1" bestFit="1" customWidth="1"/>
    <col min="4" max="4" width="10.7109375" style="1"/>
    <col min="6" max="6" width="13.28515625" bestFit="1" customWidth="1"/>
  </cols>
  <sheetData>
    <row r="2" spans="1:6">
      <c r="A2" s="9" t="s">
        <v>0</v>
      </c>
      <c r="B2" s="9" t="s">
        <v>1</v>
      </c>
      <c r="C2" s="9" t="s">
        <v>2</v>
      </c>
      <c r="D2" s="9" t="s">
        <v>3</v>
      </c>
    </row>
    <row r="3" spans="1:6">
      <c r="A3" s="1" t="s">
        <v>4</v>
      </c>
      <c r="B3" s="2">
        <v>1000000</v>
      </c>
      <c r="C3" s="4">
        <v>0.4</v>
      </c>
      <c r="D3" s="6">
        <f>B3*(C3+1)</f>
        <v>1400000</v>
      </c>
      <c r="E3" s="10">
        <f>C3+1</f>
        <v>1.4</v>
      </c>
      <c r="F3" s="14"/>
    </row>
    <row r="4" spans="1:6">
      <c r="A4" s="1" t="s">
        <v>5</v>
      </c>
      <c r="B4" s="2">
        <f>D3</f>
        <v>1400000</v>
      </c>
      <c r="C4" s="5">
        <v>-0.3</v>
      </c>
      <c r="D4" s="6">
        <f t="shared" ref="D4:D12" si="0">B4*(C4+1)</f>
        <v>979999.99999999988</v>
      </c>
      <c r="E4" s="10">
        <f t="shared" ref="E4:E12" si="1">C4+1</f>
        <v>0.7</v>
      </c>
      <c r="F4" s="14"/>
    </row>
    <row r="5" spans="1:6">
      <c r="A5" s="1" t="s">
        <v>6</v>
      </c>
      <c r="B5" s="2">
        <f t="shared" ref="B5:B12" si="2">D4</f>
        <v>979999.99999999988</v>
      </c>
      <c r="C5" s="4">
        <v>0.4</v>
      </c>
      <c r="D5" s="6">
        <f t="shared" si="0"/>
        <v>1371999.9999999998</v>
      </c>
      <c r="E5" s="10">
        <f t="shared" si="1"/>
        <v>1.4</v>
      </c>
      <c r="F5" s="14"/>
    </row>
    <row r="6" spans="1:6">
      <c r="A6" s="1" t="s">
        <v>7</v>
      </c>
      <c r="B6" s="2">
        <f t="shared" si="2"/>
        <v>1371999.9999999998</v>
      </c>
      <c r="C6" s="4">
        <v>-0.3</v>
      </c>
      <c r="D6" s="6">
        <f t="shared" si="0"/>
        <v>960399.99999999977</v>
      </c>
      <c r="E6" s="10">
        <f t="shared" si="1"/>
        <v>0.7</v>
      </c>
      <c r="F6" s="14"/>
    </row>
    <row r="7" spans="1:6">
      <c r="A7" s="1" t="s">
        <v>8</v>
      </c>
      <c r="B7" s="2">
        <f t="shared" si="2"/>
        <v>960399.99999999977</v>
      </c>
      <c r="C7" s="4">
        <v>0.4</v>
      </c>
      <c r="D7" s="6">
        <f t="shared" si="0"/>
        <v>1344559.9999999995</v>
      </c>
      <c r="E7" s="10">
        <f t="shared" si="1"/>
        <v>1.4</v>
      </c>
      <c r="F7" s="14"/>
    </row>
    <row r="8" spans="1:6">
      <c r="A8" s="1" t="s">
        <v>9</v>
      </c>
      <c r="B8" s="2">
        <f t="shared" si="2"/>
        <v>1344559.9999999995</v>
      </c>
      <c r="C8" s="4">
        <v>-0.3</v>
      </c>
      <c r="D8" s="6">
        <f t="shared" si="0"/>
        <v>941191.99999999965</v>
      </c>
      <c r="E8" s="10">
        <f t="shared" si="1"/>
        <v>0.7</v>
      </c>
      <c r="F8" s="14"/>
    </row>
    <row r="9" spans="1:6">
      <c r="A9" s="1" t="s">
        <v>10</v>
      </c>
      <c r="B9" s="2">
        <f t="shared" si="2"/>
        <v>941191.99999999965</v>
      </c>
      <c r="C9" s="4">
        <v>0.4</v>
      </c>
      <c r="D9" s="6">
        <f t="shared" si="0"/>
        <v>1317668.7999999993</v>
      </c>
      <c r="E9" s="10">
        <f t="shared" si="1"/>
        <v>1.4</v>
      </c>
      <c r="F9" s="14"/>
    </row>
    <row r="10" spans="1:6">
      <c r="A10" s="1" t="s">
        <v>11</v>
      </c>
      <c r="B10" s="2">
        <f t="shared" si="2"/>
        <v>1317668.7999999993</v>
      </c>
      <c r="C10" s="4">
        <v>-0.3</v>
      </c>
      <c r="D10" s="6">
        <f t="shared" si="0"/>
        <v>922368.15999999945</v>
      </c>
      <c r="E10" s="10">
        <f t="shared" si="1"/>
        <v>0.7</v>
      </c>
      <c r="F10" s="14"/>
    </row>
    <row r="11" spans="1:6">
      <c r="A11" s="1" t="s">
        <v>12</v>
      </c>
      <c r="B11" s="2">
        <f t="shared" si="2"/>
        <v>922368.15999999945</v>
      </c>
      <c r="C11" s="4">
        <v>0.4</v>
      </c>
      <c r="D11" s="6">
        <f t="shared" si="0"/>
        <v>1291315.4239999992</v>
      </c>
      <c r="E11" s="10">
        <f t="shared" si="1"/>
        <v>1.4</v>
      </c>
      <c r="F11" s="14"/>
    </row>
    <row r="12" spans="1:6">
      <c r="A12" s="1" t="s">
        <v>13</v>
      </c>
      <c r="B12" s="2">
        <f t="shared" si="2"/>
        <v>1291315.4239999992</v>
      </c>
      <c r="C12" s="4">
        <v>-0.3</v>
      </c>
      <c r="D12" s="6">
        <f t="shared" si="0"/>
        <v>903920.79679999943</v>
      </c>
      <c r="E12" s="10">
        <f t="shared" si="1"/>
        <v>0.7</v>
      </c>
      <c r="F12" s="14"/>
    </row>
    <row r="13" spans="1:6">
      <c r="A13" s="7" t="s">
        <v>14</v>
      </c>
      <c r="B13" s="8"/>
      <c r="C13" s="13">
        <f>AVERAGE(C3:C12)</f>
        <v>5.0000000000000024E-2</v>
      </c>
      <c r="D13" s="8"/>
    </row>
    <row r="14" spans="1:6">
      <c r="A14" s="7" t="s">
        <v>15</v>
      </c>
      <c r="B14" s="8"/>
      <c r="C14" s="13">
        <f>GEOMEAN(E3:E12)/100</f>
        <v>9.899494936611665E-3</v>
      </c>
      <c r="D14" s="13" cm="1">
        <f t="array" ref="D14">SUMPRODUCT( GEOMEAN(C3:C12+1))/100</f>
        <v>9.899494936611665E-3</v>
      </c>
      <c r="E14" s="15">
        <f>PRODUCT(E3:E12)^(1/10)/100</f>
        <v>9.899494936611665E-3</v>
      </c>
    </row>
    <row r="15" spans="1:6">
      <c r="D15" s="2">
        <v>1000000</v>
      </c>
    </row>
    <row r="16" spans="1:6">
      <c r="C16" s="3">
        <v>0.02</v>
      </c>
      <c r="D16" s="2">
        <f>(C16+1)*D15</f>
        <v>1020000</v>
      </c>
      <c r="E16" s="10">
        <f>C16+1</f>
        <v>1.02</v>
      </c>
    </row>
    <row r="17" spans="1:8">
      <c r="C17" s="3">
        <v>-0.02</v>
      </c>
      <c r="D17" s="2">
        <f t="shared" ref="D17:D27" si="3">(C17+1)*D16</f>
        <v>999600</v>
      </c>
      <c r="E17" s="10">
        <f t="shared" ref="E17:E27" si="4">C17+1</f>
        <v>0.98</v>
      </c>
    </row>
    <row r="18" spans="1:8">
      <c r="C18" s="3">
        <v>-7.0000000000000007E-2</v>
      </c>
      <c r="D18" s="2">
        <f t="shared" si="3"/>
        <v>929627.99999999988</v>
      </c>
      <c r="E18" s="10">
        <f t="shared" si="4"/>
        <v>0.92999999999999994</v>
      </c>
    </row>
    <row r="19" spans="1:8">
      <c r="C19" s="3">
        <v>7.0000000000000007E-2</v>
      </c>
      <c r="D19" s="2">
        <f t="shared" si="3"/>
        <v>994701.96</v>
      </c>
      <c r="E19" s="10">
        <f t="shared" si="4"/>
        <v>1.07</v>
      </c>
    </row>
    <row r="20" spans="1:8">
      <c r="C20" s="3">
        <v>0.05</v>
      </c>
      <c r="D20" s="2">
        <f t="shared" si="3"/>
        <v>1044437.058</v>
      </c>
      <c r="E20" s="10">
        <f t="shared" si="4"/>
        <v>1.05</v>
      </c>
    </row>
    <row r="21" spans="1:8">
      <c r="C21" s="3">
        <v>0.08</v>
      </c>
      <c r="D21" s="2">
        <f t="shared" si="3"/>
        <v>1127992.0226400001</v>
      </c>
      <c r="E21" s="10">
        <f t="shared" si="4"/>
        <v>1.08</v>
      </c>
    </row>
    <row r="22" spans="1:8">
      <c r="C22" s="3">
        <v>0.02</v>
      </c>
      <c r="D22" s="2">
        <f t="shared" si="3"/>
        <v>1150551.8630928001</v>
      </c>
      <c r="E22" s="10">
        <f t="shared" si="4"/>
        <v>1.02</v>
      </c>
      <c r="H22" s="12">
        <f>1000000*(1-0.0101)^10</f>
        <v>903468.97288460541</v>
      </c>
    </row>
    <row r="23" spans="1:8">
      <c r="C23" s="3">
        <v>-0.09</v>
      </c>
      <c r="D23" s="2">
        <f t="shared" si="3"/>
        <v>1047002.1954144482</v>
      </c>
      <c r="E23" s="10">
        <f t="shared" si="4"/>
        <v>0.91</v>
      </c>
    </row>
    <row r="24" spans="1:8">
      <c r="C24" s="3">
        <v>-0.03</v>
      </c>
      <c r="D24" s="2">
        <f t="shared" si="3"/>
        <v>1015592.1295520146</v>
      </c>
      <c r="E24" s="10">
        <f t="shared" si="4"/>
        <v>0.97</v>
      </c>
    </row>
    <row r="25" spans="1:8">
      <c r="C25" s="3">
        <v>0.05</v>
      </c>
      <c r="D25" s="2">
        <f t="shared" si="3"/>
        <v>1066371.7360296154</v>
      </c>
      <c r="E25" s="10">
        <f t="shared" si="4"/>
        <v>1.05</v>
      </c>
    </row>
    <row r="26" spans="1:8">
      <c r="C26" s="3">
        <v>0.08</v>
      </c>
      <c r="D26" s="2">
        <f t="shared" si="3"/>
        <v>1151681.4749119848</v>
      </c>
      <c r="E26" s="10">
        <f t="shared" si="4"/>
        <v>1.08</v>
      </c>
    </row>
    <row r="27" spans="1:8">
      <c r="C27" s="3">
        <v>0.02</v>
      </c>
      <c r="D27" s="2">
        <f t="shared" si="3"/>
        <v>1174715.1044102244</v>
      </c>
      <c r="E27" s="10">
        <f t="shared" si="4"/>
        <v>1.02</v>
      </c>
    </row>
    <row r="29" spans="1:8">
      <c r="E29" s="11">
        <f>GEOMEAN(E16:E27)-1</f>
        <v>1.3509240708287296E-2</v>
      </c>
      <c r="F29" s="15">
        <f>PRODUCT(E16:E27)^(1/12)-1</f>
        <v>1.3509240708287296E-2</v>
      </c>
    </row>
    <row r="32" spans="1:8">
      <c r="A32" s="9" t="s">
        <v>0</v>
      </c>
      <c r="B32" s="9" t="s">
        <v>1</v>
      </c>
      <c r="C32" s="9" t="s">
        <v>2</v>
      </c>
      <c r="D32" s="9" t="s">
        <v>3</v>
      </c>
    </row>
    <row r="33" spans="1:5">
      <c r="A33" s="1" t="s">
        <v>4</v>
      </c>
      <c r="B33" s="2">
        <v>1000000</v>
      </c>
      <c r="C33" s="4">
        <v>0.2</v>
      </c>
      <c r="D33" s="6">
        <f>B33*(C33+1)</f>
        <v>1200000</v>
      </c>
      <c r="E33" s="10">
        <f>C33+1</f>
        <v>1.2</v>
      </c>
    </row>
    <row r="34" spans="1:5">
      <c r="A34" s="1" t="s">
        <v>5</v>
      </c>
      <c r="B34" s="2">
        <f>D33</f>
        <v>1200000</v>
      </c>
      <c r="C34" s="5">
        <v>-0.15</v>
      </c>
      <c r="D34" s="6">
        <f t="shared" ref="D34:D42" si="5">B34*(C34+1)</f>
        <v>1020000</v>
      </c>
      <c r="E34" s="10">
        <f t="shared" ref="E34:E42" si="6">C34+1</f>
        <v>0.85</v>
      </c>
    </row>
    <row r="35" spans="1:5">
      <c r="A35" s="1" t="s">
        <v>6</v>
      </c>
      <c r="B35" s="2">
        <f t="shared" ref="B35:B42" si="7">D34</f>
        <v>1020000</v>
      </c>
      <c r="C35" s="4">
        <v>0.2</v>
      </c>
      <c r="D35" s="6">
        <f t="shared" si="5"/>
        <v>1224000</v>
      </c>
      <c r="E35" s="10">
        <f t="shared" si="6"/>
        <v>1.2</v>
      </c>
    </row>
    <row r="36" spans="1:5">
      <c r="A36" s="1" t="s">
        <v>7</v>
      </c>
      <c r="B36" s="2">
        <f t="shared" si="7"/>
        <v>1224000</v>
      </c>
      <c r="C36" s="5">
        <v>-0.15</v>
      </c>
      <c r="D36" s="6">
        <f t="shared" si="5"/>
        <v>1040400</v>
      </c>
      <c r="E36" s="10">
        <f t="shared" si="6"/>
        <v>0.85</v>
      </c>
    </row>
    <row r="37" spans="1:5">
      <c r="A37" s="1" t="s">
        <v>8</v>
      </c>
      <c r="B37" s="2">
        <f t="shared" si="7"/>
        <v>1040400</v>
      </c>
      <c r="C37" s="4">
        <v>0.2</v>
      </c>
      <c r="D37" s="6">
        <f t="shared" si="5"/>
        <v>1248480</v>
      </c>
      <c r="E37" s="10">
        <f t="shared" si="6"/>
        <v>1.2</v>
      </c>
    </row>
    <row r="38" spans="1:5">
      <c r="A38" s="1" t="s">
        <v>9</v>
      </c>
      <c r="B38" s="2">
        <f t="shared" si="7"/>
        <v>1248480</v>
      </c>
      <c r="C38" s="5">
        <v>-0.15</v>
      </c>
      <c r="D38" s="6">
        <f t="shared" si="5"/>
        <v>1061208</v>
      </c>
      <c r="E38" s="10">
        <f t="shared" si="6"/>
        <v>0.85</v>
      </c>
    </row>
    <row r="39" spans="1:5">
      <c r="A39" s="1" t="s">
        <v>10</v>
      </c>
      <c r="B39" s="2">
        <f t="shared" si="7"/>
        <v>1061208</v>
      </c>
      <c r="C39" s="4">
        <v>0.2</v>
      </c>
      <c r="D39" s="6">
        <f t="shared" si="5"/>
        <v>1273449.5999999999</v>
      </c>
      <c r="E39" s="10">
        <f t="shared" si="6"/>
        <v>1.2</v>
      </c>
    </row>
    <row r="40" spans="1:5">
      <c r="A40" s="1" t="s">
        <v>11</v>
      </c>
      <c r="B40" s="2">
        <f t="shared" si="7"/>
        <v>1273449.5999999999</v>
      </c>
      <c r="C40" s="5">
        <v>-0.15</v>
      </c>
      <c r="D40" s="6">
        <f t="shared" si="5"/>
        <v>1082432.1599999999</v>
      </c>
      <c r="E40" s="10">
        <f t="shared" si="6"/>
        <v>0.85</v>
      </c>
    </row>
    <row r="41" spans="1:5">
      <c r="A41" s="1" t="s">
        <v>12</v>
      </c>
      <c r="B41" s="2">
        <f t="shared" si="7"/>
        <v>1082432.1599999999</v>
      </c>
      <c r="C41" s="4">
        <v>0.2</v>
      </c>
      <c r="D41" s="6">
        <f t="shared" si="5"/>
        <v>1298918.5919999999</v>
      </c>
      <c r="E41" s="10">
        <f t="shared" si="6"/>
        <v>1.2</v>
      </c>
    </row>
    <row r="42" spans="1:5">
      <c r="A42" s="1" t="s">
        <v>13</v>
      </c>
      <c r="B42" s="2">
        <f t="shared" si="7"/>
        <v>1298918.5919999999</v>
      </c>
      <c r="C42" s="5">
        <v>-0.15</v>
      </c>
      <c r="D42" s="6">
        <f t="shared" si="5"/>
        <v>1104080.8032</v>
      </c>
      <c r="E42" s="10">
        <f t="shared" si="6"/>
        <v>0.85</v>
      </c>
    </row>
    <row r="43" spans="1:5">
      <c r="A43" s="7" t="s">
        <v>14</v>
      </c>
      <c r="B43" s="8"/>
      <c r="C43" s="13">
        <f>AVERAGE(C33:C42)</f>
        <v>2.5000000000000012E-2</v>
      </c>
      <c r="D43" s="8"/>
    </row>
    <row r="44" spans="1:5">
      <c r="A44" s="7" t="s">
        <v>15</v>
      </c>
      <c r="B44" s="8"/>
      <c r="C44" s="13">
        <f>GEOMEAN(E33:E42)/100</f>
        <v>1.0099504938362078E-2</v>
      </c>
      <c r="D44" s="13" cm="1">
        <f t="array" ref="D44">SUMPRODUCT( GEOMEAN(C33:C42+1))/100</f>
        <v>1.0099504938362078E-2</v>
      </c>
    </row>
    <row r="47" spans="1:5">
      <c r="C47" s="2">
        <f>1000000*(1+C43)^10</f>
        <v>1280084.544196357</v>
      </c>
      <c r="D47" s="2">
        <f>1000000*(1+D44)^10</f>
        <v>1105710.8788671743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128B-B172-D24A-B583-F5F14B0A6DF6}">
  <dimension ref="A1:J180"/>
  <sheetViews>
    <sheetView tabSelected="1" zoomScale="125" zoomScaleNormal="125" workbookViewId="0">
      <selection activeCell="L16" sqref="L16"/>
    </sheetView>
  </sheetViews>
  <sheetFormatPr baseColWidth="10" defaultRowHeight="18"/>
  <cols>
    <col min="8" max="8" width="26.140625" style="17" customWidth="1"/>
    <col min="9" max="9" width="11.7109375" bestFit="1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10">
      <c r="A2" s="16">
        <v>44200</v>
      </c>
      <c r="B2">
        <v>79200</v>
      </c>
      <c r="H2" s="17" t="s">
        <v>22</v>
      </c>
      <c r="I2" s="21">
        <f>B2</f>
        <v>79200</v>
      </c>
    </row>
    <row r="3" spans="1:10">
      <c r="A3" s="16">
        <v>44201</v>
      </c>
      <c r="B3">
        <v>78600</v>
      </c>
      <c r="C3">
        <v>-7.5757575757575604E-3</v>
      </c>
      <c r="D3">
        <v>-7.5757575757575604E-3</v>
      </c>
      <c r="E3">
        <v>-7.6045993852193001E-3</v>
      </c>
      <c r="F3">
        <v>-7.6045993852193001E-3</v>
      </c>
      <c r="H3" s="17" t="s">
        <v>23</v>
      </c>
      <c r="I3" s="21">
        <f>B180</f>
        <v>119500</v>
      </c>
    </row>
    <row r="4" spans="1:10">
      <c r="A4" s="16">
        <v>44202</v>
      </c>
      <c r="B4">
        <v>79100</v>
      </c>
      <c r="C4">
        <v>6.3613231552161996E-3</v>
      </c>
      <c r="D4">
        <v>-1.2626262626262901E-3</v>
      </c>
      <c r="E4">
        <v>6.34117533844724E-3</v>
      </c>
      <c r="F4">
        <v>-1.26342404677205E-3</v>
      </c>
      <c r="H4" s="17" t="s">
        <v>2</v>
      </c>
      <c r="I4" s="19">
        <f>I3/I2-1</f>
        <v>0.50883838383838387</v>
      </c>
    </row>
    <row r="5" spans="1:10">
      <c r="A5" s="16">
        <v>44203</v>
      </c>
      <c r="B5">
        <v>80500</v>
      </c>
      <c r="C5">
        <v>1.7699115044247801E-2</v>
      </c>
      <c r="D5">
        <v>1.6414141414141398E-2</v>
      </c>
      <c r="E5">
        <v>1.7544309650909501E-2</v>
      </c>
      <c r="F5">
        <v>1.6280885604137402E-2</v>
      </c>
      <c r="H5" s="17" t="s">
        <v>24</v>
      </c>
      <c r="I5" s="19">
        <f>AVERAGE(C3:C180)</f>
        <v>2.6171384178910154E-3</v>
      </c>
      <c r="J5" s="18">
        <f>D180</f>
        <v>0.50883838383837998</v>
      </c>
    </row>
    <row r="6" spans="1:10">
      <c r="A6" s="16">
        <v>44204</v>
      </c>
      <c r="B6">
        <v>86800</v>
      </c>
      <c r="C6">
        <v>7.82608695652173E-2</v>
      </c>
      <c r="D6">
        <v>9.5959595959595995E-2</v>
      </c>
      <c r="E6">
        <v>7.5349437241786693E-2</v>
      </c>
      <c r="F6">
        <v>9.1630322845924206E-2</v>
      </c>
      <c r="H6" s="17" t="s">
        <v>25</v>
      </c>
      <c r="I6" s="20" cm="1">
        <f t="array" ref="I6">SUMPRODUCT(GEOMEAN(C3:C180+1))-1</f>
        <v>2.3135714697333221E-3</v>
      </c>
    </row>
    <row r="7" spans="1:10">
      <c r="A7" s="16">
        <v>44207</v>
      </c>
      <c r="B7">
        <v>90600</v>
      </c>
      <c r="C7">
        <v>4.3778801843317998E-2</v>
      </c>
      <c r="D7">
        <v>0.14393939393939401</v>
      </c>
      <c r="E7">
        <v>4.2847591382629197E-2</v>
      </c>
      <c r="F7">
        <v>0.13447791422855301</v>
      </c>
      <c r="H7" s="17" t="s">
        <v>26</v>
      </c>
      <c r="I7">
        <f>ROWS(B2:B180)</f>
        <v>179</v>
      </c>
    </row>
    <row r="8" spans="1:10">
      <c r="A8" s="16">
        <v>44208</v>
      </c>
      <c r="B8">
        <v>91500</v>
      </c>
      <c r="C8">
        <v>9.9337748344370206E-3</v>
      </c>
      <c r="D8">
        <v>0.15530303030303</v>
      </c>
      <c r="E8">
        <v>9.8847592325419197E-3</v>
      </c>
      <c r="F8">
        <v>0.14436267346109499</v>
      </c>
      <c r="H8" s="17" t="s">
        <v>27</v>
      </c>
      <c r="I8" s="23">
        <f>I2*(1+I6)^I7</f>
        <v>119776.47179063231</v>
      </c>
    </row>
    <row r="9" spans="1:10">
      <c r="A9" s="16">
        <v>44209</v>
      </c>
      <c r="B9">
        <v>90900</v>
      </c>
      <c r="C9">
        <v>-6.5573770491803504E-3</v>
      </c>
      <c r="D9">
        <v>0.14772727272727201</v>
      </c>
      <c r="E9">
        <v>-6.5789710980425102E-3</v>
      </c>
      <c r="F9">
        <v>0.13778370236305201</v>
      </c>
      <c r="H9" s="17" t="s">
        <v>28</v>
      </c>
      <c r="I9" s="22">
        <f>I2*(1+I5)^I7</f>
        <v>126448.12191282594</v>
      </c>
    </row>
    <row r="10" spans="1:10">
      <c r="A10" s="16">
        <v>44210</v>
      </c>
      <c r="B10">
        <v>90300</v>
      </c>
      <c r="C10">
        <v>-6.60066006600656E-3</v>
      </c>
      <c r="D10">
        <v>0.140151515151515</v>
      </c>
      <c r="E10">
        <v>-6.6225407604933798E-3</v>
      </c>
      <c r="F10">
        <v>0.131161161602559</v>
      </c>
    </row>
    <row r="11" spans="1:10">
      <c r="A11" s="16">
        <v>44211</v>
      </c>
      <c r="B11">
        <v>87500</v>
      </c>
      <c r="C11">
        <v>-3.1007751937984499E-2</v>
      </c>
      <c r="D11">
        <v>0.104797979797979</v>
      </c>
      <c r="E11">
        <v>-3.1498667059371002E-2</v>
      </c>
      <c r="F11">
        <v>9.9662494543188498E-2</v>
      </c>
    </row>
    <row r="12" spans="1:10">
      <c r="A12" s="16">
        <v>44214</v>
      </c>
      <c r="B12">
        <v>85500</v>
      </c>
      <c r="C12">
        <v>-2.2857142857142899E-2</v>
      </c>
      <c r="D12">
        <v>7.9545454545454294E-2</v>
      </c>
      <c r="E12">
        <v>-2.3122417420854201E-2</v>
      </c>
      <c r="F12">
        <v>7.6540077122334196E-2</v>
      </c>
    </row>
    <row r="13" spans="1:10">
      <c r="A13" s="16">
        <v>44215</v>
      </c>
      <c r="B13">
        <v>88000</v>
      </c>
      <c r="C13">
        <v>2.9239766081871201E-2</v>
      </c>
      <c r="D13">
        <v>0.11111111111110999</v>
      </c>
      <c r="E13">
        <v>2.8820438535491801E-2</v>
      </c>
      <c r="F13">
        <v>0.105360515657826</v>
      </c>
    </row>
    <row r="14" spans="1:10">
      <c r="A14" s="16">
        <v>44216</v>
      </c>
      <c r="B14">
        <v>88800</v>
      </c>
      <c r="C14">
        <v>9.0909090909090298E-3</v>
      </c>
      <c r="D14">
        <v>0.12121212121211999</v>
      </c>
      <c r="E14">
        <v>9.0498355199178492E-3</v>
      </c>
      <c r="F14">
        <v>0.11441035117774399</v>
      </c>
    </row>
    <row r="15" spans="1:10">
      <c r="A15" s="16">
        <v>44217</v>
      </c>
      <c r="B15">
        <v>90800</v>
      </c>
      <c r="C15">
        <v>2.2522522522522501E-2</v>
      </c>
      <c r="D15">
        <v>0.14646464646464599</v>
      </c>
      <c r="E15">
        <v>2.2272635609123199E-2</v>
      </c>
      <c r="F15">
        <v>0.13668298678686699</v>
      </c>
    </row>
    <row r="16" spans="1:10">
      <c r="A16" s="16">
        <v>44218</v>
      </c>
      <c r="B16">
        <v>92600</v>
      </c>
      <c r="C16">
        <v>1.9823788546255501E-2</v>
      </c>
      <c r="D16">
        <v>0.16919191919191801</v>
      </c>
      <c r="E16">
        <v>1.9629856044886099E-2</v>
      </c>
      <c r="F16">
        <v>0.15631284283175301</v>
      </c>
    </row>
    <row r="17" spans="1:6">
      <c r="A17" s="16">
        <v>44221</v>
      </c>
      <c r="B17">
        <v>94700</v>
      </c>
      <c r="C17">
        <v>2.26781857451403E-2</v>
      </c>
      <c r="D17">
        <v>0.19570707070707</v>
      </c>
      <c r="E17">
        <v>2.2424858539898802E-2</v>
      </c>
      <c r="F17">
        <v>0.17873770137165201</v>
      </c>
    </row>
    <row r="18" spans="1:6">
      <c r="A18" s="16">
        <v>44222</v>
      </c>
      <c r="B18">
        <v>92200</v>
      </c>
      <c r="C18">
        <v>-2.6399155227032699E-2</v>
      </c>
      <c r="D18">
        <v>0.16414141414141301</v>
      </c>
      <c r="E18">
        <v>-2.6753869629484402E-2</v>
      </c>
      <c r="F18">
        <v>0.15198383174216701</v>
      </c>
    </row>
    <row r="19" spans="1:6">
      <c r="A19" s="16">
        <v>44223</v>
      </c>
      <c r="B19">
        <v>93000</v>
      </c>
      <c r="C19">
        <v>8.6767895878525608E-3</v>
      </c>
      <c r="D19">
        <v>0.17424242424242301</v>
      </c>
      <c r="E19">
        <v>8.6393625907078605E-3</v>
      </c>
      <c r="F19">
        <v>0.160623194332875</v>
      </c>
    </row>
    <row r="20" spans="1:6">
      <c r="A20" s="16">
        <v>44224</v>
      </c>
      <c r="B20">
        <v>91600</v>
      </c>
      <c r="C20">
        <v>-1.50537634408601E-2</v>
      </c>
      <c r="D20">
        <v>0.15656565656565599</v>
      </c>
      <c r="E20">
        <v>-1.51682214731713E-2</v>
      </c>
      <c r="F20">
        <v>0.14545497285970399</v>
      </c>
    </row>
    <row r="21" spans="1:6">
      <c r="A21" s="16">
        <v>44225</v>
      </c>
      <c r="B21">
        <v>88200</v>
      </c>
      <c r="C21">
        <v>-3.7117903930131001E-2</v>
      </c>
      <c r="D21">
        <v>0.11363636363636299</v>
      </c>
      <c r="E21">
        <v>-3.7824308667338997E-2</v>
      </c>
      <c r="F21">
        <v>0.107630664192365</v>
      </c>
    </row>
    <row r="22" spans="1:6">
      <c r="A22" s="16">
        <v>44228</v>
      </c>
      <c r="B22">
        <v>88300</v>
      </c>
      <c r="C22">
        <v>1.1337868480725201E-3</v>
      </c>
      <c r="D22">
        <v>0.114898989898989</v>
      </c>
      <c r="E22">
        <v>1.13314459716867E-3</v>
      </c>
      <c r="F22">
        <v>0.108763808789533</v>
      </c>
    </row>
    <row r="23" spans="1:6">
      <c r="A23" s="16">
        <v>44229</v>
      </c>
      <c r="B23">
        <v>89100</v>
      </c>
      <c r="C23">
        <v>9.0600226500565598E-3</v>
      </c>
      <c r="D23">
        <v>0.124999999999999</v>
      </c>
      <c r="E23">
        <v>9.0192268668492295E-3</v>
      </c>
      <c r="F23">
        <v>0.117783035656383</v>
      </c>
    </row>
    <row r="24" spans="1:6">
      <c r="A24" s="16">
        <v>44230</v>
      </c>
      <c r="B24">
        <v>92400</v>
      </c>
      <c r="C24">
        <v>3.7037037037036903E-2</v>
      </c>
      <c r="D24">
        <v>0.16666666666666499</v>
      </c>
      <c r="E24">
        <v>3.6367644170874701E-2</v>
      </c>
      <c r="F24">
        <v>0.154150679827258</v>
      </c>
    </row>
    <row r="25" spans="1:6">
      <c r="A25" s="16">
        <v>44231</v>
      </c>
      <c r="B25">
        <v>90900</v>
      </c>
      <c r="C25">
        <v>-1.6233766233766201E-2</v>
      </c>
      <c r="D25">
        <v>0.14772727272727099</v>
      </c>
      <c r="E25">
        <v>-1.6366977464205301E-2</v>
      </c>
      <c r="F25">
        <v>0.13778370236305201</v>
      </c>
    </row>
    <row r="26" spans="1:6">
      <c r="A26" s="16">
        <v>44232</v>
      </c>
      <c r="B26">
        <v>91000</v>
      </c>
      <c r="C26">
        <v>1.1001100110010699E-3</v>
      </c>
      <c r="D26">
        <v>0.14898989898989801</v>
      </c>
      <c r="E26">
        <v>1.0995053334168601E-3</v>
      </c>
      <c r="F26">
        <v>0.138883207696469</v>
      </c>
    </row>
    <row r="27" spans="1:6">
      <c r="A27" s="16">
        <v>44235</v>
      </c>
      <c r="B27">
        <v>91400</v>
      </c>
      <c r="C27">
        <v>4.39560439560438E-3</v>
      </c>
      <c r="D27">
        <v>0.15404040404040301</v>
      </c>
      <c r="E27">
        <v>4.3859719432542601E-3</v>
      </c>
      <c r="F27">
        <v>0.14326917963972299</v>
      </c>
    </row>
    <row r="28" spans="1:6">
      <c r="A28" s="16">
        <v>44236</v>
      </c>
      <c r="B28">
        <v>92200</v>
      </c>
      <c r="C28">
        <v>8.7527352297593897E-3</v>
      </c>
      <c r="D28">
        <v>0.16414141414141301</v>
      </c>
      <c r="E28">
        <v>8.7146521024439004E-3</v>
      </c>
      <c r="F28">
        <v>0.15198383174216701</v>
      </c>
    </row>
    <row r="29" spans="1:6">
      <c r="A29" s="16">
        <v>44237</v>
      </c>
      <c r="B29">
        <v>97900</v>
      </c>
      <c r="C29">
        <v>6.1822125813449001E-2</v>
      </c>
      <c r="D29">
        <v>0.23611111111110999</v>
      </c>
      <c r="E29">
        <v>5.9986418973916503E-2</v>
      </c>
      <c r="F29">
        <v>0.211970250716084</v>
      </c>
    </row>
    <row r="30" spans="1:6">
      <c r="A30" s="16">
        <v>44242</v>
      </c>
      <c r="B30">
        <v>100400</v>
      </c>
      <c r="C30">
        <v>2.5536261491317699E-2</v>
      </c>
      <c r="D30">
        <v>0.26767676767676601</v>
      </c>
      <c r="E30">
        <v>2.52156577211641E-2</v>
      </c>
      <c r="F30">
        <v>0.23718590843724799</v>
      </c>
    </row>
    <row r="31" spans="1:6">
      <c r="A31" s="16">
        <v>44243</v>
      </c>
      <c r="B31">
        <v>102800</v>
      </c>
      <c r="C31">
        <v>2.3904382470119501E-2</v>
      </c>
      <c r="D31">
        <v>0.29797979797979701</v>
      </c>
      <c r="E31">
        <v>2.3623145763435799E-2</v>
      </c>
      <c r="F31">
        <v>0.26080905420068401</v>
      </c>
    </row>
    <row r="32" spans="1:6">
      <c r="A32" s="16">
        <v>44244</v>
      </c>
      <c r="B32">
        <v>101800</v>
      </c>
      <c r="C32">
        <v>-9.7276264591439308E-3</v>
      </c>
      <c r="D32">
        <v>0.28535353535353403</v>
      </c>
      <c r="E32">
        <v>-9.7752489046423301E-3</v>
      </c>
      <c r="F32">
        <v>0.25103380529604202</v>
      </c>
    </row>
    <row r="33" spans="1:6">
      <c r="A33" s="16">
        <v>44245</v>
      </c>
      <c r="B33">
        <v>100200</v>
      </c>
      <c r="C33">
        <v>-1.5717092337917501E-2</v>
      </c>
      <c r="D33">
        <v>0.26515151515151397</v>
      </c>
      <c r="E33">
        <v>-1.5841915465657899E-2</v>
      </c>
      <c r="F33">
        <v>0.235191889830384</v>
      </c>
    </row>
    <row r="34" spans="1:6">
      <c r="A34" s="16">
        <v>44246</v>
      </c>
      <c r="B34">
        <v>100800</v>
      </c>
      <c r="C34">
        <v>5.9880239520957402E-3</v>
      </c>
      <c r="D34">
        <v>0.27272727272727099</v>
      </c>
      <c r="E34">
        <v>5.9701669865037501E-3</v>
      </c>
      <c r="F34">
        <v>0.24116205681688699</v>
      </c>
    </row>
    <row r="35" spans="1:6">
      <c r="A35" s="16">
        <v>44249</v>
      </c>
      <c r="B35">
        <v>98100</v>
      </c>
      <c r="C35">
        <v>-2.6785714285714302E-2</v>
      </c>
      <c r="D35">
        <v>0.23863636363636201</v>
      </c>
      <c r="E35">
        <v>-2.7150989065950801E-2</v>
      </c>
      <c r="F35">
        <v>0.21401106775093601</v>
      </c>
    </row>
    <row r="36" spans="1:6">
      <c r="A36" s="16">
        <v>44250</v>
      </c>
      <c r="B36">
        <v>97400</v>
      </c>
      <c r="C36">
        <v>-7.1355759429153603E-3</v>
      </c>
      <c r="D36">
        <v>0.229797979797978</v>
      </c>
      <c r="E36">
        <v>-7.1611559228279501E-3</v>
      </c>
      <c r="F36">
        <v>0.206849911828109</v>
      </c>
    </row>
    <row r="37" spans="1:6">
      <c r="A37" s="16">
        <v>44251</v>
      </c>
      <c r="B37">
        <v>94700</v>
      </c>
      <c r="C37">
        <v>-2.7720739219712499E-2</v>
      </c>
      <c r="D37">
        <v>0.195707070707069</v>
      </c>
      <c r="E37">
        <v>-2.8112210456456801E-2</v>
      </c>
      <c r="F37">
        <v>0.17873770137165201</v>
      </c>
    </row>
    <row r="38" spans="1:6">
      <c r="A38" s="16">
        <v>44252</v>
      </c>
      <c r="B38">
        <v>96900</v>
      </c>
      <c r="C38">
        <v>2.32312565997887E-2</v>
      </c>
      <c r="D38">
        <v>0.22348484848484701</v>
      </c>
      <c r="E38">
        <v>2.2965518704687899E-2</v>
      </c>
      <c r="F38">
        <v>0.20170322007634001</v>
      </c>
    </row>
    <row r="39" spans="1:6">
      <c r="A39" s="16">
        <v>44253</v>
      </c>
      <c r="B39">
        <v>97600</v>
      </c>
      <c r="C39">
        <v>7.22394220846234E-3</v>
      </c>
      <c r="D39">
        <v>0.23232323232323099</v>
      </c>
      <c r="E39">
        <v>7.1979745223262597E-3</v>
      </c>
      <c r="F39">
        <v>0.20890119459866599</v>
      </c>
    </row>
    <row r="40" spans="1:6">
      <c r="A40" s="16">
        <v>44257</v>
      </c>
      <c r="B40">
        <v>98300</v>
      </c>
      <c r="C40">
        <v>7.1721311475410002E-3</v>
      </c>
      <c r="D40">
        <v>0.24116161616161499</v>
      </c>
      <c r="E40">
        <v>7.1465337340740802E-3</v>
      </c>
      <c r="F40">
        <v>0.21604772833274</v>
      </c>
    </row>
    <row r="41" spans="1:6">
      <c r="A41" s="16">
        <v>44258</v>
      </c>
      <c r="B41">
        <v>98700</v>
      </c>
      <c r="C41">
        <v>4.0691759918616201E-3</v>
      </c>
      <c r="D41">
        <v>0.24621212121211999</v>
      </c>
      <c r="E41">
        <v>4.0609192863150104E-3</v>
      </c>
      <c r="F41">
        <v>0.22010864761905499</v>
      </c>
    </row>
    <row r="42" spans="1:6">
      <c r="A42" s="16">
        <v>44259</v>
      </c>
      <c r="B42">
        <v>96400</v>
      </c>
      <c r="C42">
        <v>-2.3302938196555201E-2</v>
      </c>
      <c r="D42">
        <v>0.21717171717171599</v>
      </c>
      <c r="E42">
        <v>-2.3578744822935999E-2</v>
      </c>
      <c r="F42">
        <v>0.19652990279611901</v>
      </c>
    </row>
    <row r="43" spans="1:6">
      <c r="A43" s="16">
        <v>44260</v>
      </c>
      <c r="B43">
        <v>94200</v>
      </c>
      <c r="C43">
        <v>-2.28215767634855E-2</v>
      </c>
      <c r="D43">
        <v>0.189393939393938</v>
      </c>
      <c r="E43">
        <v>-2.3086020034182499E-2</v>
      </c>
      <c r="F43">
        <v>0.17344388276193601</v>
      </c>
    </row>
    <row r="44" spans="1:6">
      <c r="A44" s="16">
        <v>44263</v>
      </c>
      <c r="B44">
        <v>90800</v>
      </c>
      <c r="C44">
        <v>-3.6093418259023298E-2</v>
      </c>
      <c r="D44">
        <v>0.14646464646464499</v>
      </c>
      <c r="E44">
        <v>-3.67608959750697E-2</v>
      </c>
      <c r="F44">
        <v>0.13668298678686699</v>
      </c>
    </row>
    <row r="45" spans="1:6">
      <c r="A45" s="16">
        <v>44264</v>
      </c>
      <c r="B45">
        <v>88200</v>
      </c>
      <c r="C45">
        <v>-2.86343612334801E-2</v>
      </c>
      <c r="D45">
        <v>0.11363636363636199</v>
      </c>
      <c r="E45">
        <v>-2.9052322594501901E-2</v>
      </c>
      <c r="F45">
        <v>0.107630664192365</v>
      </c>
    </row>
    <row r="46" spans="1:6">
      <c r="A46" s="16">
        <v>44265</v>
      </c>
      <c r="B46">
        <v>92000</v>
      </c>
      <c r="C46">
        <v>4.3083900226757302E-2</v>
      </c>
      <c r="D46">
        <v>0.16161616161615999</v>
      </c>
      <c r="E46">
        <v>4.2181614036294598E-2</v>
      </c>
      <c r="F46">
        <v>0.149812278228659</v>
      </c>
    </row>
    <row r="47" spans="1:6">
      <c r="A47" s="16">
        <v>44266</v>
      </c>
      <c r="B47">
        <v>95800</v>
      </c>
      <c r="C47">
        <v>4.1304347826087003E-2</v>
      </c>
      <c r="D47">
        <v>0.209595959595958</v>
      </c>
      <c r="E47">
        <v>4.0474107927774602E-2</v>
      </c>
      <c r="F47">
        <v>0.19028638615643401</v>
      </c>
    </row>
    <row r="48" spans="1:6">
      <c r="A48" s="16">
        <v>44267</v>
      </c>
      <c r="B48">
        <v>96200</v>
      </c>
      <c r="C48">
        <v>4.1753653444675997E-3</v>
      </c>
      <c r="D48">
        <v>0.214646464646463</v>
      </c>
      <c r="E48">
        <v>4.1666726948459097E-3</v>
      </c>
      <c r="F48">
        <v>0.19445305885128</v>
      </c>
    </row>
    <row r="49" spans="1:6">
      <c r="A49" s="16">
        <v>44270</v>
      </c>
      <c r="B49">
        <v>95800</v>
      </c>
      <c r="C49">
        <v>-4.1580041580041504E-3</v>
      </c>
      <c r="D49">
        <v>0.209595959595958</v>
      </c>
      <c r="E49">
        <v>-4.1666726948459401E-3</v>
      </c>
      <c r="F49">
        <v>0.19028638615643401</v>
      </c>
    </row>
    <row r="50" spans="1:6">
      <c r="A50" s="16">
        <v>44271</v>
      </c>
      <c r="B50">
        <v>95800</v>
      </c>
      <c r="C50">
        <v>0</v>
      </c>
      <c r="D50">
        <v>0.209595959595958</v>
      </c>
      <c r="E50">
        <v>0</v>
      </c>
      <c r="F50">
        <v>0.19028638615643401</v>
      </c>
    </row>
    <row r="51" spans="1:6">
      <c r="A51" s="16">
        <v>44272</v>
      </c>
      <c r="B51">
        <v>97000</v>
      </c>
      <c r="C51">
        <v>1.25260960334028E-2</v>
      </c>
      <c r="D51">
        <v>0.224747474747473</v>
      </c>
      <c r="E51">
        <v>1.2448293526567801E-2</v>
      </c>
      <c r="F51">
        <v>0.20273467968300199</v>
      </c>
    </row>
    <row r="52" spans="1:6">
      <c r="A52" s="16">
        <v>44273</v>
      </c>
      <c r="B52">
        <v>99600</v>
      </c>
      <c r="C52">
        <v>2.6804123711340101E-2</v>
      </c>
      <c r="D52">
        <v>0.25757575757575601</v>
      </c>
      <c r="E52">
        <v>2.6451186087169599E-2</v>
      </c>
      <c r="F52">
        <v>0.229185865770171</v>
      </c>
    </row>
    <row r="53" spans="1:6">
      <c r="A53" s="16">
        <v>44274</v>
      </c>
      <c r="B53">
        <v>98500</v>
      </c>
      <c r="C53">
        <v>-1.1044176706827301E-2</v>
      </c>
      <c r="D53">
        <v>0.24368686868686701</v>
      </c>
      <c r="E53">
        <v>-1.11056164125093E-2</v>
      </c>
      <c r="F53">
        <v>0.21808024935766199</v>
      </c>
    </row>
    <row r="54" spans="1:6">
      <c r="A54" s="16">
        <v>44277</v>
      </c>
      <c r="B54">
        <v>98800</v>
      </c>
      <c r="C54">
        <v>3.0456852791877998E-3</v>
      </c>
      <c r="D54">
        <v>0.24747474747474599</v>
      </c>
      <c r="E54">
        <v>3.0410565757789201E-3</v>
      </c>
      <c r="F54">
        <v>0.22112130593344101</v>
      </c>
    </row>
    <row r="55" spans="1:6">
      <c r="A55" s="16">
        <v>44278</v>
      </c>
      <c r="B55">
        <v>98100</v>
      </c>
      <c r="C55">
        <v>-7.0850202429150102E-3</v>
      </c>
      <c r="D55">
        <v>0.23863636363636201</v>
      </c>
      <c r="E55">
        <v>-7.1102381825047696E-3</v>
      </c>
      <c r="F55">
        <v>0.21401106775093601</v>
      </c>
    </row>
    <row r="56" spans="1:6">
      <c r="A56" s="16">
        <v>44279</v>
      </c>
      <c r="B56">
        <v>98400</v>
      </c>
      <c r="C56">
        <v>3.0581039755350702E-3</v>
      </c>
      <c r="D56">
        <v>0.24242424242423999</v>
      </c>
      <c r="E56">
        <v>3.0534374868902399E-3</v>
      </c>
      <c r="F56">
        <v>0.217064505237826</v>
      </c>
    </row>
    <row r="57" spans="1:6">
      <c r="A57" s="16">
        <v>44280</v>
      </c>
      <c r="B57">
        <v>97000</v>
      </c>
      <c r="C57">
        <v>-1.42276422764228E-2</v>
      </c>
      <c r="D57">
        <v>0.224747474747473</v>
      </c>
      <c r="E57">
        <v>-1.43298255548249E-2</v>
      </c>
      <c r="F57">
        <v>0.20273467968300099</v>
      </c>
    </row>
    <row r="58" spans="1:6">
      <c r="A58" s="16">
        <v>44281</v>
      </c>
      <c r="B58">
        <v>99000</v>
      </c>
      <c r="C58">
        <v>2.0618556701030799E-2</v>
      </c>
      <c r="D58">
        <v>0.249999999999998</v>
      </c>
      <c r="E58">
        <v>2.0408871631206998E-2</v>
      </c>
      <c r="F58">
        <v>0.22314355131420899</v>
      </c>
    </row>
    <row r="59" spans="1:6">
      <c r="A59" s="16">
        <v>44284</v>
      </c>
      <c r="B59">
        <v>97500</v>
      </c>
      <c r="C59">
        <v>-1.51515151515151E-2</v>
      </c>
      <c r="D59">
        <v>0.231060606060604</v>
      </c>
      <c r="E59">
        <v>-1.52674721307884E-2</v>
      </c>
      <c r="F59">
        <v>0.20787607918341999</v>
      </c>
    </row>
    <row r="60" spans="1:6">
      <c r="A60" s="16">
        <v>44285</v>
      </c>
      <c r="B60">
        <v>98700</v>
      </c>
      <c r="C60">
        <v>1.2307692307692301E-2</v>
      </c>
      <c r="D60">
        <v>0.246212121212119</v>
      </c>
      <c r="E60">
        <v>1.2232568435634399E-2</v>
      </c>
      <c r="F60">
        <v>0.22010864761905499</v>
      </c>
    </row>
    <row r="61" spans="1:6">
      <c r="A61" s="16">
        <v>44286</v>
      </c>
      <c r="B61">
        <v>99600</v>
      </c>
      <c r="C61">
        <v>9.1185410334346795E-3</v>
      </c>
      <c r="D61">
        <v>0.25757575757575601</v>
      </c>
      <c r="E61">
        <v>9.0772181511166797E-3</v>
      </c>
      <c r="F61">
        <v>0.229185865770171</v>
      </c>
    </row>
    <row r="62" spans="1:6">
      <c r="A62" s="16">
        <v>44287</v>
      </c>
      <c r="B62">
        <v>99800</v>
      </c>
      <c r="C62">
        <v>2.0080321285140799E-3</v>
      </c>
      <c r="D62">
        <v>0.260101010101008</v>
      </c>
      <c r="E62">
        <v>2.0060187268657599E-3</v>
      </c>
      <c r="F62">
        <v>0.23119188449703701</v>
      </c>
    </row>
    <row r="63" spans="1:6">
      <c r="A63" s="16">
        <v>44288</v>
      </c>
      <c r="B63">
        <v>100200</v>
      </c>
      <c r="C63">
        <v>4.0080160320641297E-3</v>
      </c>
      <c r="D63">
        <v>0.26515151515151297</v>
      </c>
      <c r="E63">
        <v>4.0000053333461303E-3</v>
      </c>
      <c r="F63">
        <v>0.235191889830383</v>
      </c>
    </row>
    <row r="64" spans="1:6">
      <c r="A64" s="16">
        <v>44291</v>
      </c>
      <c r="B64">
        <v>100400</v>
      </c>
      <c r="C64">
        <v>1.9960079840319802E-3</v>
      </c>
      <c r="D64">
        <v>0.26767676767676601</v>
      </c>
      <c r="E64">
        <v>1.99401860686444E-3</v>
      </c>
      <c r="F64">
        <v>0.23718590843724799</v>
      </c>
    </row>
    <row r="65" spans="1:6">
      <c r="A65" s="16">
        <v>44292</v>
      </c>
      <c r="B65">
        <v>108800</v>
      </c>
      <c r="C65">
        <v>8.3665338645418197E-2</v>
      </c>
      <c r="D65">
        <v>0.37373737373737098</v>
      </c>
      <c r="E65">
        <v>8.0349127164213302E-2</v>
      </c>
      <c r="F65">
        <v>0.31753503560146101</v>
      </c>
    </row>
    <row r="66" spans="1:6">
      <c r="A66" s="16">
        <v>44293</v>
      </c>
      <c r="B66">
        <v>108400</v>
      </c>
      <c r="C66">
        <v>-3.6764705882352802E-3</v>
      </c>
      <c r="D66">
        <v>0.36868686868686601</v>
      </c>
      <c r="E66">
        <v>-3.6832454162964001E-3</v>
      </c>
      <c r="F66">
        <v>0.31385179018516501</v>
      </c>
    </row>
    <row r="67" spans="1:6">
      <c r="A67" s="16">
        <v>44294</v>
      </c>
      <c r="B67">
        <v>109600</v>
      </c>
      <c r="C67">
        <v>1.1070110701107E-2</v>
      </c>
      <c r="D67">
        <v>0.38383838383838198</v>
      </c>
      <c r="E67">
        <v>1.10092855083693E-2</v>
      </c>
      <c r="F67">
        <v>0.32486107569353401</v>
      </c>
    </row>
    <row r="68" spans="1:6">
      <c r="A68" s="16">
        <v>44295</v>
      </c>
      <c r="B68">
        <v>111600</v>
      </c>
      <c r="C68">
        <v>1.8248175182481601E-2</v>
      </c>
      <c r="D68">
        <v>0.40909090909090701</v>
      </c>
      <c r="E68">
        <v>1.8083675433295299E-2</v>
      </c>
      <c r="F68">
        <v>0.34294475112682898</v>
      </c>
    </row>
    <row r="69" spans="1:6">
      <c r="A69" s="16">
        <v>44298</v>
      </c>
      <c r="B69">
        <v>111600</v>
      </c>
      <c r="C69">
        <v>0</v>
      </c>
      <c r="D69">
        <v>0.40909090909090701</v>
      </c>
      <c r="E69">
        <v>0</v>
      </c>
      <c r="F69">
        <v>0.34294475112682898</v>
      </c>
    </row>
    <row r="70" spans="1:6">
      <c r="A70" s="16">
        <v>44299</v>
      </c>
      <c r="B70">
        <v>111600</v>
      </c>
      <c r="C70">
        <v>0</v>
      </c>
      <c r="D70">
        <v>0.40909090909090701</v>
      </c>
      <c r="E70">
        <v>0</v>
      </c>
      <c r="F70">
        <v>0.34294475112682898</v>
      </c>
    </row>
    <row r="71" spans="1:6">
      <c r="A71" s="16">
        <v>44300</v>
      </c>
      <c r="B71">
        <v>111600</v>
      </c>
      <c r="C71">
        <v>0</v>
      </c>
      <c r="D71">
        <v>0.40909090909090701</v>
      </c>
      <c r="E71">
        <v>0</v>
      </c>
      <c r="F71">
        <v>0.34294475112682898</v>
      </c>
    </row>
    <row r="72" spans="1:6">
      <c r="A72" s="16">
        <v>44301</v>
      </c>
      <c r="B72">
        <v>120500</v>
      </c>
      <c r="C72">
        <v>7.9749103942652305E-2</v>
      </c>
      <c r="D72">
        <v>0.52146464646464397</v>
      </c>
      <c r="E72">
        <v>7.6728702983499097E-2</v>
      </c>
      <c r="F72">
        <v>0.41967345411032803</v>
      </c>
    </row>
    <row r="73" spans="1:6">
      <c r="A73" s="16">
        <v>44302</v>
      </c>
      <c r="B73">
        <v>119000</v>
      </c>
      <c r="C73">
        <v>-1.24481327800829E-2</v>
      </c>
      <c r="D73">
        <v>0.50252525252525004</v>
      </c>
      <c r="E73">
        <v>-1.2526259819180201E-2</v>
      </c>
      <c r="F73">
        <v>0.40714719429114798</v>
      </c>
    </row>
    <row r="74" spans="1:6">
      <c r="A74" s="16">
        <v>44305</v>
      </c>
      <c r="B74">
        <v>119000</v>
      </c>
      <c r="C74">
        <v>0</v>
      </c>
      <c r="D74">
        <v>0.50252525252525004</v>
      </c>
      <c r="E74">
        <v>0</v>
      </c>
      <c r="F74">
        <v>0.40714719429114798</v>
      </c>
    </row>
    <row r="75" spans="1:6">
      <c r="A75" s="16">
        <v>44306</v>
      </c>
      <c r="B75">
        <v>119500</v>
      </c>
      <c r="C75">
        <v>4.20168067226889E-3</v>
      </c>
      <c r="D75">
        <v>0.50883838383838098</v>
      </c>
      <c r="E75">
        <v>4.1928782600359499E-3</v>
      </c>
      <c r="F75">
        <v>0.41134007255118399</v>
      </c>
    </row>
    <row r="76" spans="1:6">
      <c r="A76" s="16">
        <v>44307</v>
      </c>
      <c r="B76">
        <v>118000</v>
      </c>
      <c r="C76">
        <v>-1.2552301255230099E-2</v>
      </c>
      <c r="D76">
        <v>0.489898989898988</v>
      </c>
      <c r="E76">
        <v>-1.26317469059005E-2</v>
      </c>
      <c r="F76">
        <v>0.39870832564528302</v>
      </c>
    </row>
    <row r="77" spans="1:6">
      <c r="A77" s="16">
        <v>44308</v>
      </c>
      <c r="B77">
        <v>117500</v>
      </c>
      <c r="C77">
        <v>-4.2372881355932004E-3</v>
      </c>
      <c r="D77">
        <v>0.48358585858585601</v>
      </c>
      <c r="E77">
        <v>-4.2462908814510899E-3</v>
      </c>
      <c r="F77">
        <v>0.39446203476383201</v>
      </c>
    </row>
    <row r="78" spans="1:6">
      <c r="A78" s="16">
        <v>44309</v>
      </c>
      <c r="B78">
        <v>117500</v>
      </c>
      <c r="C78">
        <v>0</v>
      </c>
      <c r="D78">
        <v>0.48358585858585601</v>
      </c>
      <c r="E78">
        <v>0</v>
      </c>
      <c r="F78">
        <v>0.39446203476383201</v>
      </c>
    </row>
    <row r="79" spans="1:6">
      <c r="A79" s="16">
        <v>44312</v>
      </c>
      <c r="B79">
        <v>118000</v>
      </c>
      <c r="C79">
        <v>4.2553191489360601E-3</v>
      </c>
      <c r="D79">
        <v>0.489898989898987</v>
      </c>
      <c r="E79">
        <v>4.2462908814509997E-3</v>
      </c>
      <c r="F79">
        <v>0.39870832564528302</v>
      </c>
    </row>
    <row r="80" spans="1:6">
      <c r="A80" s="16">
        <v>44313</v>
      </c>
      <c r="B80">
        <v>121500</v>
      </c>
      <c r="C80">
        <v>2.9661016949152401E-2</v>
      </c>
      <c r="D80">
        <v>0.53409090909090695</v>
      </c>
      <c r="E80">
        <v>2.92296383149383E-2</v>
      </c>
      <c r="F80">
        <v>0.42793796396022199</v>
      </c>
    </row>
    <row r="81" spans="1:6">
      <c r="A81" s="16">
        <v>44314</v>
      </c>
      <c r="B81">
        <v>119500</v>
      </c>
      <c r="C81">
        <v>-1.6460905349794198E-2</v>
      </c>
      <c r="D81">
        <v>0.50883838383838098</v>
      </c>
      <c r="E81">
        <v>-1.65978914090378E-2</v>
      </c>
      <c r="F81">
        <v>0.41134007255118399</v>
      </c>
    </row>
    <row r="82" spans="1:6">
      <c r="A82" s="16">
        <v>44315</v>
      </c>
      <c r="B82">
        <v>117000</v>
      </c>
      <c r="C82">
        <v>-2.0920502092050201E-2</v>
      </c>
      <c r="D82">
        <v>0.47727272727272502</v>
      </c>
      <c r="E82">
        <v>-2.1142436573809199E-2</v>
      </c>
      <c r="F82">
        <v>0.390197635977375</v>
      </c>
    </row>
    <row r="83" spans="1:6">
      <c r="A83" s="16">
        <v>44316</v>
      </c>
      <c r="B83">
        <v>113500</v>
      </c>
      <c r="C83">
        <v>-2.9914529914529898E-2</v>
      </c>
      <c r="D83">
        <v>0.43308080808080501</v>
      </c>
      <c r="E83">
        <v>-3.03710978762987E-2</v>
      </c>
      <c r="F83">
        <v>0.35982653810107601</v>
      </c>
    </row>
    <row r="84" spans="1:6">
      <c r="A84" s="16">
        <v>44319</v>
      </c>
      <c r="B84">
        <v>114500</v>
      </c>
      <c r="C84">
        <v>8.8105726872247294E-3</v>
      </c>
      <c r="D84">
        <v>0.445707070707068</v>
      </c>
      <c r="E84">
        <v>8.7719860728370392E-3</v>
      </c>
      <c r="F84">
        <v>0.36859852417391298</v>
      </c>
    </row>
    <row r="85" spans="1:6">
      <c r="A85" s="16">
        <v>44320</v>
      </c>
      <c r="B85">
        <v>115500</v>
      </c>
      <c r="C85">
        <v>8.7336244541484902E-3</v>
      </c>
      <c r="D85">
        <v>0.45833333333333098</v>
      </c>
      <c r="E85">
        <v>8.6957069675539095E-3</v>
      </c>
      <c r="F85">
        <v>0.37729423114146698</v>
      </c>
    </row>
    <row r="86" spans="1:6">
      <c r="A86" s="16">
        <v>44322</v>
      </c>
      <c r="B86">
        <v>115000</v>
      </c>
      <c r="C86">
        <v>-4.32900432900429E-3</v>
      </c>
      <c r="D86">
        <v>0.45202020202019999</v>
      </c>
      <c r="E86">
        <v>-4.3384015985981298E-3</v>
      </c>
      <c r="F86">
        <v>0.37295582954286899</v>
      </c>
    </row>
    <row r="87" spans="1:6">
      <c r="A87" s="16">
        <v>44323</v>
      </c>
      <c r="B87">
        <v>114500</v>
      </c>
      <c r="C87">
        <v>-4.3478260869564897E-3</v>
      </c>
      <c r="D87">
        <v>0.445707070707068</v>
      </c>
      <c r="E87">
        <v>-4.3573053689556999E-3</v>
      </c>
      <c r="F87">
        <v>0.36859852417391298</v>
      </c>
    </row>
    <row r="88" spans="1:6">
      <c r="A88" s="16">
        <v>44326</v>
      </c>
      <c r="B88">
        <v>116000</v>
      </c>
      <c r="C88">
        <v>1.3100436681222599E-2</v>
      </c>
      <c r="D88">
        <v>0.46464646464646198</v>
      </c>
      <c r="E88">
        <v>1.30153681120702E-2</v>
      </c>
      <c r="F88">
        <v>0.38161389228598303</v>
      </c>
    </row>
    <row r="89" spans="1:6">
      <c r="A89" s="16">
        <v>44327</v>
      </c>
      <c r="B89">
        <v>114500</v>
      </c>
      <c r="C89">
        <v>-1.29310344827586E-2</v>
      </c>
      <c r="D89">
        <v>0.445707070707068</v>
      </c>
      <c r="E89">
        <v>-1.30153681120703E-2</v>
      </c>
      <c r="F89">
        <v>0.36859852417391298</v>
      </c>
    </row>
    <row r="90" spans="1:6">
      <c r="A90" s="16">
        <v>44328</v>
      </c>
      <c r="B90">
        <v>113000</v>
      </c>
      <c r="C90">
        <v>-1.31004366812227E-2</v>
      </c>
      <c r="D90">
        <v>0.42676767676767402</v>
      </c>
      <c r="E90">
        <v>-1.3187004281953799E-2</v>
      </c>
      <c r="F90">
        <v>0.35541151989195902</v>
      </c>
    </row>
    <row r="91" spans="1:6">
      <c r="A91" s="16">
        <v>44329</v>
      </c>
      <c r="B91">
        <v>109500</v>
      </c>
      <c r="C91">
        <v>-3.09734513274336E-2</v>
      </c>
      <c r="D91">
        <v>0.38257575757575502</v>
      </c>
      <c r="E91">
        <v>-3.1463269455785099E-2</v>
      </c>
      <c r="F91">
        <v>0.32394825043617398</v>
      </c>
    </row>
    <row r="92" spans="1:6">
      <c r="A92" s="16">
        <v>44330</v>
      </c>
      <c r="B92">
        <v>109000</v>
      </c>
      <c r="C92">
        <v>-4.5662100456621496E-3</v>
      </c>
      <c r="D92">
        <v>0.37626262626262402</v>
      </c>
      <c r="E92">
        <v>-4.5766670274118596E-3</v>
      </c>
      <c r="F92">
        <v>0.31937158340876198</v>
      </c>
    </row>
    <row r="93" spans="1:6">
      <c r="A93" s="16">
        <v>44333</v>
      </c>
      <c r="B93">
        <v>110500</v>
      </c>
      <c r="C93">
        <v>1.37614678899082E-2</v>
      </c>
      <c r="D93">
        <v>0.395202020202018</v>
      </c>
      <c r="E93">
        <v>1.36676387286638E-2</v>
      </c>
      <c r="F93">
        <v>0.33303922213742598</v>
      </c>
    </row>
    <row r="94" spans="1:6">
      <c r="A94" s="16">
        <v>44334</v>
      </c>
      <c r="B94">
        <v>113000</v>
      </c>
      <c r="C94">
        <v>2.2624434389140101E-2</v>
      </c>
      <c r="D94">
        <v>0.42676767676767402</v>
      </c>
      <c r="E94">
        <v>2.2372297754532901E-2</v>
      </c>
      <c r="F94">
        <v>0.35541151989195902</v>
      </c>
    </row>
    <row r="95" spans="1:6">
      <c r="A95" s="16">
        <v>44336</v>
      </c>
      <c r="B95">
        <v>113500</v>
      </c>
      <c r="C95">
        <v>4.4247787610618402E-3</v>
      </c>
      <c r="D95">
        <v>0.43308080808080501</v>
      </c>
      <c r="E95">
        <v>4.4150182091166898E-3</v>
      </c>
      <c r="F95">
        <v>0.35982653810107601</v>
      </c>
    </row>
    <row r="96" spans="1:6">
      <c r="A96" s="16">
        <v>44337</v>
      </c>
      <c r="B96">
        <v>117000</v>
      </c>
      <c r="C96">
        <v>3.0837004405286299E-2</v>
      </c>
      <c r="D96">
        <v>0.47727272727272402</v>
      </c>
      <c r="E96">
        <v>3.03710978762987E-2</v>
      </c>
      <c r="F96">
        <v>0.390197635977374</v>
      </c>
    </row>
    <row r="97" spans="1:6">
      <c r="A97" s="16">
        <v>44340</v>
      </c>
      <c r="B97">
        <v>116500</v>
      </c>
      <c r="C97">
        <v>-4.2735042735042496E-3</v>
      </c>
      <c r="D97">
        <v>0.47095959595959302</v>
      </c>
      <c r="E97">
        <v>-4.28266179200084E-3</v>
      </c>
      <c r="F97">
        <v>0.38591497418537302</v>
      </c>
    </row>
    <row r="98" spans="1:6">
      <c r="A98" s="16">
        <v>44341</v>
      </c>
      <c r="B98">
        <v>118000</v>
      </c>
      <c r="C98">
        <v>1.28755364806867E-2</v>
      </c>
      <c r="D98">
        <v>0.489898989898987</v>
      </c>
      <c r="E98">
        <v>1.2793351459909501E-2</v>
      </c>
      <c r="F98">
        <v>0.39870832564528302</v>
      </c>
    </row>
    <row r="99" spans="1:6">
      <c r="A99" s="16">
        <v>44342</v>
      </c>
      <c r="B99">
        <v>119500</v>
      </c>
      <c r="C99">
        <v>1.2711864406779599E-2</v>
      </c>
      <c r="D99">
        <v>0.50883838383838098</v>
      </c>
      <c r="E99">
        <v>1.26317469059005E-2</v>
      </c>
      <c r="F99">
        <v>0.41134007255118399</v>
      </c>
    </row>
    <row r="100" spans="1:6">
      <c r="A100" s="16">
        <v>44343</v>
      </c>
      <c r="B100">
        <v>125000</v>
      </c>
      <c r="C100">
        <v>4.60251046025104E-2</v>
      </c>
      <c r="D100">
        <v>0.57828282828282496</v>
      </c>
      <c r="E100">
        <v>4.4997365930735701E-2</v>
      </c>
      <c r="F100">
        <v>0.45633743848191899</v>
      </c>
    </row>
    <row r="101" spans="1:6">
      <c r="A101" s="16">
        <v>44344</v>
      </c>
      <c r="B101">
        <v>122000</v>
      </c>
      <c r="C101">
        <v>-2.4E-2</v>
      </c>
      <c r="D101">
        <v>0.540404040404037</v>
      </c>
      <c r="E101">
        <v>-2.42926925690445E-2</v>
      </c>
      <c r="F101">
        <v>0.43204474591287501</v>
      </c>
    </row>
    <row r="102" spans="1:6">
      <c r="A102" s="16">
        <v>44347</v>
      </c>
      <c r="B102">
        <v>123000</v>
      </c>
      <c r="C102">
        <v>8.1967213114752992E-3</v>
      </c>
      <c r="D102">
        <v>0.55303030303029999</v>
      </c>
      <c r="E102">
        <v>8.1633106391608302E-3</v>
      </c>
      <c r="F102">
        <v>0.44020805655203599</v>
      </c>
    </row>
    <row r="103" spans="1:6">
      <c r="A103" s="16">
        <v>44348</v>
      </c>
      <c r="B103">
        <v>127000</v>
      </c>
      <c r="C103">
        <v>3.2520325203251897E-2</v>
      </c>
      <c r="D103">
        <v>0.60353535353535004</v>
      </c>
      <c r="E103">
        <v>3.20027310861737E-2</v>
      </c>
      <c r="F103">
        <v>0.47221078763820901</v>
      </c>
    </row>
    <row r="104" spans="1:6">
      <c r="A104" s="16">
        <v>44349</v>
      </c>
      <c r="B104">
        <v>127000</v>
      </c>
      <c r="C104">
        <v>0</v>
      </c>
      <c r="D104">
        <v>0.60353535353535004</v>
      </c>
      <c r="E104">
        <v>0</v>
      </c>
      <c r="F104">
        <v>0.47221078763820901</v>
      </c>
    </row>
    <row r="105" spans="1:6">
      <c r="A105" s="16">
        <v>44350</v>
      </c>
      <c r="B105">
        <v>126500</v>
      </c>
      <c r="C105">
        <v>-3.9370078740157402E-3</v>
      </c>
      <c r="D105">
        <v>0.59722222222221899</v>
      </c>
      <c r="E105">
        <v>-3.9447782910163398E-3</v>
      </c>
      <c r="F105">
        <v>0.46826600934719298</v>
      </c>
    </row>
    <row r="106" spans="1:6">
      <c r="A106" s="16">
        <v>44351</v>
      </c>
      <c r="B106">
        <v>124000</v>
      </c>
      <c r="C106">
        <v>-1.9762845849802299E-2</v>
      </c>
      <c r="D106">
        <v>0.56565656565656197</v>
      </c>
      <c r="E106">
        <v>-1.9960742562537999E-2</v>
      </c>
      <c r="F106">
        <v>0.44830526678465499</v>
      </c>
    </row>
    <row r="107" spans="1:6">
      <c r="A107" s="16">
        <v>44354</v>
      </c>
      <c r="B107">
        <v>126000</v>
      </c>
      <c r="C107">
        <v>1.6129032258064498E-2</v>
      </c>
      <c r="D107">
        <v>0.59090909090908705</v>
      </c>
      <c r="E107">
        <v>1.6000341346441099E-2</v>
      </c>
      <c r="F107">
        <v>0.464305608131096</v>
      </c>
    </row>
    <row r="108" spans="1:6">
      <c r="A108" s="16">
        <v>44355</v>
      </c>
      <c r="B108">
        <v>128500</v>
      </c>
      <c r="C108">
        <v>1.9841269841269701E-2</v>
      </c>
      <c r="D108">
        <v>0.62247474747474396</v>
      </c>
      <c r="E108">
        <v>1.96469973837964E-2</v>
      </c>
      <c r="F108">
        <v>0.483952605514892</v>
      </c>
    </row>
    <row r="109" spans="1:6">
      <c r="A109" s="16">
        <v>44356</v>
      </c>
      <c r="B109">
        <v>129000</v>
      </c>
      <c r="C109">
        <v>3.8910505836575698E-3</v>
      </c>
      <c r="D109">
        <v>0.62878787878787501</v>
      </c>
      <c r="E109">
        <v>3.88350002639761E-3</v>
      </c>
      <c r="F109">
        <v>0.48783610554128998</v>
      </c>
    </row>
    <row r="110" spans="1:6">
      <c r="A110" s="16">
        <v>44357</v>
      </c>
      <c r="B110">
        <v>133500</v>
      </c>
      <c r="C110">
        <v>3.4883720930232599E-2</v>
      </c>
      <c r="D110">
        <v>0.685606060606057</v>
      </c>
      <c r="E110">
        <v>3.4289073478632102E-2</v>
      </c>
      <c r="F110">
        <v>0.52212517901992195</v>
      </c>
    </row>
    <row r="111" spans="1:6">
      <c r="A111" s="16">
        <v>44358</v>
      </c>
      <c r="B111">
        <v>135500</v>
      </c>
      <c r="C111">
        <v>1.4981273408239701E-2</v>
      </c>
      <c r="D111">
        <v>0.71085858585858197</v>
      </c>
      <c r="E111">
        <v>1.48701624794514E-2</v>
      </c>
      <c r="F111">
        <v>0.536995341499374</v>
      </c>
    </row>
    <row r="112" spans="1:6">
      <c r="A112" s="16">
        <v>44361</v>
      </c>
      <c r="B112">
        <v>142500</v>
      </c>
      <c r="C112">
        <v>5.1660516605165997E-2</v>
      </c>
      <c r="D112">
        <v>0.79924242424241998</v>
      </c>
      <c r="E112">
        <v>5.0370359388949501E-2</v>
      </c>
      <c r="F112">
        <v>0.58736570088832296</v>
      </c>
    </row>
    <row r="113" spans="1:6">
      <c r="A113" s="16">
        <v>44362</v>
      </c>
      <c r="B113">
        <v>144500</v>
      </c>
      <c r="C113">
        <v>1.4035087719298201E-2</v>
      </c>
      <c r="D113">
        <v>0.82449494949494595</v>
      </c>
      <c r="E113">
        <v>1.39375078437816E-2</v>
      </c>
      <c r="F113">
        <v>0.60130320873210497</v>
      </c>
    </row>
    <row r="114" spans="1:6">
      <c r="A114" s="16">
        <v>44363</v>
      </c>
      <c r="B114">
        <v>143000</v>
      </c>
      <c r="C114">
        <v>-1.03806228373702E-2</v>
      </c>
      <c r="D114">
        <v>0.80555555555555203</v>
      </c>
      <c r="E114">
        <v>-1.04348772925796E-2</v>
      </c>
      <c r="F114">
        <v>0.590868331439525</v>
      </c>
    </row>
    <row r="115" spans="1:6">
      <c r="A115" s="16">
        <v>44364</v>
      </c>
      <c r="B115">
        <v>148000</v>
      </c>
      <c r="C115">
        <v>3.4965034965035002E-2</v>
      </c>
      <c r="D115">
        <v>0.86868686868686495</v>
      </c>
      <c r="E115">
        <v>3.4367643504207797E-2</v>
      </c>
      <c r="F115">
        <v>0.62523597494373295</v>
      </c>
    </row>
    <row r="116" spans="1:6">
      <c r="A116" s="16">
        <v>44365</v>
      </c>
      <c r="B116">
        <v>155000</v>
      </c>
      <c r="C116">
        <v>4.72972972972973E-2</v>
      </c>
      <c r="D116">
        <v>0.95707070707070296</v>
      </c>
      <c r="E116">
        <v>4.6212843155131599E-2</v>
      </c>
      <c r="F116">
        <v>0.67144881809886503</v>
      </c>
    </row>
    <row r="117" spans="1:6">
      <c r="A117" s="16">
        <v>44368</v>
      </c>
      <c r="B117">
        <v>155000</v>
      </c>
      <c r="C117">
        <v>0</v>
      </c>
      <c r="D117">
        <v>0.95707070707070296</v>
      </c>
      <c r="E117">
        <v>0</v>
      </c>
      <c r="F117">
        <v>0.67144881809886503</v>
      </c>
    </row>
    <row r="118" spans="1:6">
      <c r="A118" s="16">
        <v>44369</v>
      </c>
      <c r="B118">
        <v>159000</v>
      </c>
      <c r="C118">
        <v>2.5806451612903201E-2</v>
      </c>
      <c r="D118">
        <v>1.00757575757575</v>
      </c>
      <c r="E118">
        <v>2.5479085300984899E-2</v>
      </c>
      <c r="F118">
        <v>0.69692790339985</v>
      </c>
    </row>
    <row r="119" spans="1:6">
      <c r="A119" s="16">
        <v>44370</v>
      </c>
      <c r="B119">
        <v>169500</v>
      </c>
      <c r="C119">
        <v>6.60377358490567E-2</v>
      </c>
      <c r="D119">
        <v>1.14015151515151</v>
      </c>
      <c r="E119">
        <v>6.3948724600273496E-2</v>
      </c>
      <c r="F119">
        <v>0.76087662800012301</v>
      </c>
    </row>
    <row r="120" spans="1:6">
      <c r="A120" s="16">
        <v>44371</v>
      </c>
      <c r="B120">
        <v>157000</v>
      </c>
      <c r="C120">
        <v>-7.3746312684365795E-2</v>
      </c>
      <c r="D120">
        <v>0.98232323232322805</v>
      </c>
      <c r="E120">
        <v>-7.6607121472196907E-2</v>
      </c>
      <c r="F120">
        <v>0.68426950652792595</v>
      </c>
    </row>
    <row r="121" spans="1:6">
      <c r="A121" s="16">
        <v>44372</v>
      </c>
      <c r="B121">
        <v>154500</v>
      </c>
      <c r="C121">
        <v>-1.5923566878980801E-2</v>
      </c>
      <c r="D121">
        <v>0.95075757575757203</v>
      </c>
      <c r="E121">
        <v>-1.6051709010507901E-2</v>
      </c>
      <c r="F121">
        <v>0.66821779751741806</v>
      </c>
    </row>
    <row r="122" spans="1:6">
      <c r="A122" s="16">
        <v>44375</v>
      </c>
      <c r="B122">
        <v>155000</v>
      </c>
      <c r="C122">
        <v>3.2362459546926201E-3</v>
      </c>
      <c r="D122">
        <v>0.95707070707070296</v>
      </c>
      <c r="E122">
        <v>3.23102058144654E-3</v>
      </c>
      <c r="F122">
        <v>0.67144881809886503</v>
      </c>
    </row>
    <row r="123" spans="1:6">
      <c r="A123" s="16">
        <v>44376</v>
      </c>
      <c r="B123">
        <v>158000</v>
      </c>
      <c r="C123">
        <v>1.9354838709677299E-2</v>
      </c>
      <c r="D123">
        <v>0.99494949494949103</v>
      </c>
      <c r="E123">
        <v>1.9169916107720099E-2</v>
      </c>
      <c r="F123">
        <v>0.69061873420658504</v>
      </c>
    </row>
    <row r="124" spans="1:6">
      <c r="A124" s="16">
        <v>44377</v>
      </c>
      <c r="B124">
        <v>163000</v>
      </c>
      <c r="C124">
        <v>3.1645569620253097E-2</v>
      </c>
      <c r="D124">
        <v>1.0580808080808</v>
      </c>
      <c r="E124">
        <v>3.1155167779795399E-2</v>
      </c>
      <c r="F124">
        <v>0.72177390198638103</v>
      </c>
    </row>
    <row r="125" spans="1:6">
      <c r="A125" s="16">
        <v>44378</v>
      </c>
      <c r="B125">
        <v>160000</v>
      </c>
      <c r="C125">
        <v>-1.84049079754601E-2</v>
      </c>
      <c r="D125">
        <v>1.0202020202020099</v>
      </c>
      <c r="E125">
        <v>-1.8576385572935401E-2</v>
      </c>
      <c r="F125">
        <v>0.70319751641344497</v>
      </c>
    </row>
    <row r="126" spans="1:6">
      <c r="A126" s="16">
        <v>44379</v>
      </c>
      <c r="B126">
        <v>159500</v>
      </c>
      <c r="C126">
        <v>-3.1250000000000401E-3</v>
      </c>
      <c r="D126">
        <v>1.01388888888888</v>
      </c>
      <c r="E126">
        <v>-3.1298930089277001E-3</v>
      </c>
      <c r="F126">
        <v>0.700067623404517</v>
      </c>
    </row>
    <row r="127" spans="1:6">
      <c r="A127" s="16">
        <v>44382</v>
      </c>
      <c r="B127">
        <v>157000</v>
      </c>
      <c r="C127">
        <v>-1.56739811912225E-2</v>
      </c>
      <c r="D127">
        <v>0.98232323232322805</v>
      </c>
      <c r="E127">
        <v>-1.5798116876591099E-2</v>
      </c>
      <c r="F127">
        <v>0.68426950652792595</v>
      </c>
    </row>
    <row r="128" spans="1:6">
      <c r="A128" s="16">
        <v>44383</v>
      </c>
      <c r="B128">
        <v>157500</v>
      </c>
      <c r="C128">
        <v>3.18471337579628E-3</v>
      </c>
      <c r="D128">
        <v>0.98863636363635998</v>
      </c>
      <c r="E128">
        <v>3.1796529173798E-3</v>
      </c>
      <c r="F128">
        <v>0.68744915944530605</v>
      </c>
    </row>
    <row r="129" spans="1:6">
      <c r="A129" s="16">
        <v>44384</v>
      </c>
      <c r="B129">
        <v>161000</v>
      </c>
      <c r="C129">
        <v>2.2222222222222102E-2</v>
      </c>
      <c r="D129">
        <v>1.03282828282827</v>
      </c>
      <c r="E129">
        <v>2.1978906718775101E-2</v>
      </c>
      <c r="F129">
        <v>0.70942806616408105</v>
      </c>
    </row>
    <row r="130" spans="1:6">
      <c r="A130" s="16">
        <v>44385</v>
      </c>
      <c r="B130">
        <v>163000</v>
      </c>
      <c r="C130">
        <v>1.2422360248447201E-2</v>
      </c>
      <c r="D130">
        <v>1.0580808080808</v>
      </c>
      <c r="E130">
        <v>1.2345835822299299E-2</v>
      </c>
      <c r="F130">
        <v>0.72177390198638003</v>
      </c>
    </row>
    <row r="131" spans="1:6">
      <c r="A131" s="16">
        <v>44386</v>
      </c>
      <c r="B131">
        <v>160500</v>
      </c>
      <c r="C131">
        <v>-1.5337423312883401E-2</v>
      </c>
      <c r="D131">
        <v>1.0265151515151401</v>
      </c>
      <c r="E131">
        <v>-1.54562582366918E-2</v>
      </c>
      <c r="F131">
        <v>0.70631764374968897</v>
      </c>
    </row>
    <row r="132" spans="1:6">
      <c r="A132" s="16">
        <v>44389</v>
      </c>
      <c r="B132">
        <v>162000</v>
      </c>
      <c r="C132">
        <v>9.3457943925232493E-3</v>
      </c>
      <c r="D132">
        <v>1.0454545454545401</v>
      </c>
      <c r="E132">
        <v>9.3023926623134103E-3</v>
      </c>
      <c r="F132">
        <v>0.715620036412002</v>
      </c>
    </row>
    <row r="133" spans="1:6">
      <c r="A133" s="16">
        <v>44390</v>
      </c>
      <c r="B133">
        <v>161000</v>
      </c>
      <c r="C133">
        <v>-6.17283950617286E-3</v>
      </c>
      <c r="D133">
        <v>1.03282828282827</v>
      </c>
      <c r="E133">
        <v>-6.1919702479211001E-3</v>
      </c>
      <c r="F133">
        <v>0.70942806616408105</v>
      </c>
    </row>
    <row r="134" spans="1:6">
      <c r="A134" s="16">
        <v>44391</v>
      </c>
      <c r="B134">
        <v>162000</v>
      </c>
      <c r="C134">
        <v>6.2111801242234997E-3</v>
      </c>
      <c r="D134">
        <v>1.0454545454545401</v>
      </c>
      <c r="E134">
        <v>6.1919702479209804E-3</v>
      </c>
      <c r="F134">
        <v>0.715620036412002</v>
      </c>
    </row>
    <row r="135" spans="1:6">
      <c r="A135" s="16">
        <v>44392</v>
      </c>
      <c r="B135">
        <v>159500</v>
      </c>
      <c r="C135">
        <v>-1.5432098765432001E-2</v>
      </c>
      <c r="D135">
        <v>1.01388888888888</v>
      </c>
      <c r="E135">
        <v>-1.55524130074847E-2</v>
      </c>
      <c r="F135">
        <v>0.700067623404517</v>
      </c>
    </row>
    <row r="136" spans="1:6">
      <c r="A136" s="16">
        <v>44393</v>
      </c>
      <c r="B136">
        <v>157000</v>
      </c>
      <c r="C136">
        <v>-1.56739811912225E-2</v>
      </c>
      <c r="D136">
        <v>0.98232323232322805</v>
      </c>
      <c r="E136">
        <v>-1.5798116876591099E-2</v>
      </c>
      <c r="F136">
        <v>0.68426950652792595</v>
      </c>
    </row>
    <row r="137" spans="1:6">
      <c r="A137" s="16">
        <v>44396</v>
      </c>
      <c r="B137">
        <v>154000</v>
      </c>
      <c r="C137">
        <v>-1.9108280254777E-2</v>
      </c>
      <c r="D137">
        <v>0.94444444444443998</v>
      </c>
      <c r="E137">
        <v>-1.9293202934678799E-2</v>
      </c>
      <c r="F137">
        <v>0.664976303593247</v>
      </c>
    </row>
    <row r="138" spans="1:6">
      <c r="A138" s="16">
        <v>44397</v>
      </c>
      <c r="B138">
        <v>152000</v>
      </c>
      <c r="C138">
        <v>-1.2987012987012899E-2</v>
      </c>
      <c r="D138">
        <v>0.91919191919191501</v>
      </c>
      <c r="E138">
        <v>-1.3072081567352701E-2</v>
      </c>
      <c r="F138">
        <v>0.65190422202589404</v>
      </c>
    </row>
    <row r="139" spans="1:6">
      <c r="A139" s="16">
        <v>44398</v>
      </c>
      <c r="B139">
        <v>145000</v>
      </c>
      <c r="C139">
        <v>-4.6052631578947303E-2</v>
      </c>
      <c r="D139">
        <v>0.830808080808077</v>
      </c>
      <c r="E139">
        <v>-4.7146778425701898E-2</v>
      </c>
      <c r="F139">
        <v>0.60475744360019201</v>
      </c>
    </row>
    <row r="140" spans="1:6">
      <c r="A140" s="16">
        <v>44399</v>
      </c>
      <c r="B140">
        <v>147500</v>
      </c>
      <c r="C140">
        <v>1.7241379310344699E-2</v>
      </c>
      <c r="D140">
        <v>0.86237373737373302</v>
      </c>
      <c r="E140">
        <v>1.7094433359299999E-2</v>
      </c>
      <c r="F140">
        <v>0.62185187695949296</v>
      </c>
    </row>
    <row r="141" spans="1:6">
      <c r="A141" s="16">
        <v>44400</v>
      </c>
      <c r="B141">
        <v>149500</v>
      </c>
      <c r="C141">
        <v>1.3559322033898299E-2</v>
      </c>
      <c r="D141">
        <v>0.88762626262625799</v>
      </c>
      <c r="E141">
        <v>1.34682170508666E-2</v>
      </c>
      <c r="F141">
        <v>0.63532009401035905</v>
      </c>
    </row>
    <row r="142" spans="1:6">
      <c r="A142" s="16">
        <v>44403</v>
      </c>
      <c r="B142">
        <v>147500</v>
      </c>
      <c r="C142">
        <v>-1.3377926421404601E-2</v>
      </c>
      <c r="D142">
        <v>0.86237373737373302</v>
      </c>
      <c r="E142">
        <v>-1.34682170508665E-2</v>
      </c>
      <c r="F142">
        <v>0.62185187695949296</v>
      </c>
    </row>
    <row r="143" spans="1:6">
      <c r="A143" s="16">
        <v>44404</v>
      </c>
      <c r="B143">
        <v>148000</v>
      </c>
      <c r="C143">
        <v>3.3898305084745198E-3</v>
      </c>
      <c r="D143">
        <v>0.86868686868686495</v>
      </c>
      <c r="E143">
        <v>3.3840979842404899E-3</v>
      </c>
      <c r="F143">
        <v>0.62523597494373295</v>
      </c>
    </row>
    <row r="144" spans="1:6">
      <c r="A144" s="16">
        <v>44405</v>
      </c>
      <c r="B144">
        <v>148000</v>
      </c>
      <c r="C144">
        <v>0</v>
      </c>
      <c r="D144">
        <v>0.86868686868686495</v>
      </c>
      <c r="E144">
        <v>0</v>
      </c>
      <c r="F144">
        <v>0.62523597494373295</v>
      </c>
    </row>
    <row r="145" spans="1:6">
      <c r="A145" s="16">
        <v>44406</v>
      </c>
      <c r="B145">
        <v>148500</v>
      </c>
      <c r="C145">
        <v>3.3783783783782801E-3</v>
      </c>
      <c r="D145">
        <v>0.874999999999996</v>
      </c>
      <c r="E145">
        <v>3.3726844786391499E-3</v>
      </c>
      <c r="F145">
        <v>0.62860865942237198</v>
      </c>
    </row>
    <row r="146" spans="1:6">
      <c r="A146" s="16">
        <v>44407</v>
      </c>
      <c r="B146">
        <v>147000</v>
      </c>
      <c r="C146">
        <v>-1.010101010101E-2</v>
      </c>
      <c r="D146">
        <v>0.85606060606060197</v>
      </c>
      <c r="E146">
        <v>-1.0152371464017901E-2</v>
      </c>
      <c r="F146">
        <v>0.61845628795835395</v>
      </c>
    </row>
    <row r="147" spans="1:6">
      <c r="A147" s="16">
        <v>44410</v>
      </c>
      <c r="B147">
        <v>146000</v>
      </c>
      <c r="C147">
        <v>-6.80272108843538E-3</v>
      </c>
      <c r="D147">
        <v>0.84343434343433898</v>
      </c>
      <c r="E147">
        <v>-6.8259650703998698E-3</v>
      </c>
      <c r="F147">
        <v>0.61163032288795405</v>
      </c>
    </row>
    <row r="148" spans="1:6">
      <c r="A148" s="16">
        <v>44411</v>
      </c>
      <c r="B148">
        <v>144000</v>
      </c>
      <c r="C148">
        <v>-1.3698630136986301E-2</v>
      </c>
      <c r="D148">
        <v>0.81818181818181401</v>
      </c>
      <c r="E148">
        <v>-1.3793322132335801E-2</v>
      </c>
      <c r="F148">
        <v>0.59783700075561796</v>
      </c>
    </row>
    <row r="149" spans="1:6">
      <c r="A149" s="16">
        <v>44412</v>
      </c>
      <c r="B149">
        <v>149500</v>
      </c>
      <c r="C149">
        <v>3.8194444444444399E-2</v>
      </c>
      <c r="D149">
        <v>0.88762626262625799</v>
      </c>
      <c r="E149">
        <v>3.7483093254740397E-2</v>
      </c>
      <c r="F149">
        <v>0.63532009401035905</v>
      </c>
    </row>
    <row r="150" spans="1:6">
      <c r="A150" s="16">
        <v>44413</v>
      </c>
      <c r="B150">
        <v>149000</v>
      </c>
      <c r="C150">
        <v>-3.3444816053511601E-3</v>
      </c>
      <c r="D150">
        <v>0.88131313131312705</v>
      </c>
      <c r="E150">
        <v>-3.3500868852819701E-3</v>
      </c>
      <c r="F150">
        <v>0.631970007125077</v>
      </c>
    </row>
    <row r="151" spans="1:6">
      <c r="A151" s="16">
        <v>44414</v>
      </c>
      <c r="B151">
        <v>145500</v>
      </c>
      <c r="C151">
        <v>-2.3489932885905999E-2</v>
      </c>
      <c r="D151">
        <v>0.83712121212120805</v>
      </c>
      <c r="E151">
        <v>-2.37702193339119E-2</v>
      </c>
      <c r="F151">
        <v>0.60819978779116501</v>
      </c>
    </row>
    <row r="152" spans="1:6">
      <c r="A152" s="16">
        <v>44417</v>
      </c>
      <c r="B152">
        <v>148000</v>
      </c>
      <c r="C152">
        <v>1.7182130584192299E-2</v>
      </c>
      <c r="D152">
        <v>0.86868686868686396</v>
      </c>
      <c r="E152">
        <v>1.70361871525678E-2</v>
      </c>
      <c r="F152">
        <v>0.62523597494373295</v>
      </c>
    </row>
    <row r="153" spans="1:6">
      <c r="A153" s="16">
        <v>44418</v>
      </c>
      <c r="B153">
        <v>146500</v>
      </c>
      <c r="C153">
        <v>-1.0135135135135E-2</v>
      </c>
      <c r="D153">
        <v>0.84974747474747003</v>
      </c>
      <c r="E153">
        <v>-1.0186845306993E-2</v>
      </c>
      <c r="F153">
        <v>0.61504912963673997</v>
      </c>
    </row>
    <row r="154" spans="1:6">
      <c r="A154" s="16">
        <v>44419</v>
      </c>
      <c r="B154">
        <v>144000</v>
      </c>
      <c r="C154">
        <v>-1.7064846416382201E-2</v>
      </c>
      <c r="D154">
        <v>0.81818181818181401</v>
      </c>
      <c r="E154">
        <v>-1.7212128881121402E-2</v>
      </c>
      <c r="F154">
        <v>0.59783700075561796</v>
      </c>
    </row>
    <row r="155" spans="1:6">
      <c r="A155" s="16">
        <v>44420</v>
      </c>
      <c r="B155">
        <v>147500</v>
      </c>
      <c r="C155">
        <v>2.43055555555555E-2</v>
      </c>
      <c r="D155">
        <v>0.86237373737373302</v>
      </c>
      <c r="E155">
        <v>2.4014876203873901E-2</v>
      </c>
      <c r="F155">
        <v>0.62185187695949196</v>
      </c>
    </row>
    <row r="156" spans="1:6">
      <c r="A156" s="16">
        <v>44421</v>
      </c>
      <c r="B156">
        <v>146000</v>
      </c>
      <c r="C156">
        <v>-1.01694915254236E-2</v>
      </c>
      <c r="D156">
        <v>0.84343434343433898</v>
      </c>
      <c r="E156">
        <v>-1.0221554071538E-2</v>
      </c>
      <c r="F156">
        <v>0.61163032288795405</v>
      </c>
    </row>
    <row r="157" spans="1:6">
      <c r="A157" s="16">
        <v>44425</v>
      </c>
      <c r="B157">
        <v>142000</v>
      </c>
      <c r="C157">
        <v>-2.7397260273972601E-2</v>
      </c>
      <c r="D157">
        <v>0.79292929292928904</v>
      </c>
      <c r="E157">
        <v>-2.7779564107075699E-2</v>
      </c>
      <c r="F157">
        <v>0.583850758780879</v>
      </c>
    </row>
    <row r="158" spans="1:6">
      <c r="A158" s="16">
        <v>44426</v>
      </c>
      <c r="B158">
        <v>145500</v>
      </c>
      <c r="C158">
        <v>2.4647887323943699E-2</v>
      </c>
      <c r="D158">
        <v>0.83712121212120805</v>
      </c>
      <c r="E158">
        <v>2.4349029010286499E-2</v>
      </c>
      <c r="F158">
        <v>0.60819978779116501</v>
      </c>
    </row>
    <row r="159" spans="1:6">
      <c r="A159" s="16">
        <v>44427</v>
      </c>
      <c r="B159">
        <v>146500</v>
      </c>
      <c r="C159">
        <v>6.8728522336769498E-3</v>
      </c>
      <c r="D159">
        <v>0.84974747474747003</v>
      </c>
      <c r="E159">
        <v>6.8493418455747596E-3</v>
      </c>
      <c r="F159">
        <v>0.61504912963673997</v>
      </c>
    </row>
    <row r="160" spans="1:6">
      <c r="A160" s="16">
        <v>44428</v>
      </c>
      <c r="B160">
        <v>144000</v>
      </c>
      <c r="C160">
        <v>-1.7064846416382201E-2</v>
      </c>
      <c r="D160">
        <v>0.81818181818181401</v>
      </c>
      <c r="E160">
        <v>-1.7212128881121402E-2</v>
      </c>
      <c r="F160">
        <v>0.59783700075561796</v>
      </c>
    </row>
    <row r="161" spans="1:6">
      <c r="A161" s="16">
        <v>44431</v>
      </c>
      <c r="B161">
        <v>148500</v>
      </c>
      <c r="C161">
        <v>3.125E-2</v>
      </c>
      <c r="D161">
        <v>0.874999999999996</v>
      </c>
      <c r="E161">
        <v>3.0771658666753601E-2</v>
      </c>
      <c r="F161">
        <v>0.62860865942237198</v>
      </c>
    </row>
    <row r="162" spans="1:6">
      <c r="A162" s="16">
        <v>44432</v>
      </c>
      <c r="B162">
        <v>149000</v>
      </c>
      <c r="C162">
        <v>3.3670033670034601E-3</v>
      </c>
      <c r="D162">
        <v>0.88131313131312705</v>
      </c>
      <c r="E162">
        <v>3.3613477027049201E-3</v>
      </c>
      <c r="F162">
        <v>0.631970007125077</v>
      </c>
    </row>
    <row r="163" spans="1:6">
      <c r="A163" s="16">
        <v>44433</v>
      </c>
      <c r="B163">
        <v>151000</v>
      </c>
      <c r="C163">
        <v>1.3422818791946199E-2</v>
      </c>
      <c r="D163">
        <v>0.90656565656565202</v>
      </c>
      <c r="E163">
        <v>1.33335308694651E-2</v>
      </c>
      <c r="F163">
        <v>0.64530353799454199</v>
      </c>
    </row>
    <row r="164" spans="1:6">
      <c r="A164" s="16">
        <v>44434</v>
      </c>
      <c r="B164">
        <v>149500</v>
      </c>
      <c r="C164">
        <v>-9.9337748344371299E-3</v>
      </c>
      <c r="D164">
        <v>0.88762626262625799</v>
      </c>
      <c r="E164">
        <v>-9.9834439841832608E-3</v>
      </c>
      <c r="F164">
        <v>0.63532009401035905</v>
      </c>
    </row>
    <row r="165" spans="1:6">
      <c r="A165" s="16">
        <v>44435</v>
      </c>
      <c r="B165">
        <v>150000</v>
      </c>
      <c r="C165">
        <v>3.3444816053511601E-3</v>
      </c>
      <c r="D165">
        <v>0.89393939393938904</v>
      </c>
      <c r="E165">
        <v>3.3389012655146298E-3</v>
      </c>
      <c r="F165">
        <v>0.638658995275874</v>
      </c>
    </row>
    <row r="166" spans="1:6">
      <c r="A166" s="16">
        <v>44438</v>
      </c>
      <c r="B166">
        <v>151500</v>
      </c>
      <c r="C166">
        <v>0.01</v>
      </c>
      <c r="D166">
        <v>0.91287878787878296</v>
      </c>
      <c r="E166">
        <v>9.9503308531680903E-3</v>
      </c>
      <c r="F166">
        <v>0.64860932612904199</v>
      </c>
    </row>
    <row r="167" spans="1:6">
      <c r="A167" s="16">
        <v>44439</v>
      </c>
      <c r="B167">
        <v>155000</v>
      </c>
      <c r="C167">
        <v>2.3102310231023E-2</v>
      </c>
      <c r="D167">
        <v>0.95707070707070196</v>
      </c>
      <c r="E167">
        <v>2.2839491969822701E-2</v>
      </c>
      <c r="F167">
        <v>0.67144881809886403</v>
      </c>
    </row>
    <row r="168" spans="1:6">
      <c r="A168" s="16">
        <v>44440</v>
      </c>
      <c r="B168">
        <v>154000</v>
      </c>
      <c r="C168">
        <v>-6.4516129032258203E-3</v>
      </c>
      <c r="D168">
        <v>0.94444444444443998</v>
      </c>
      <c r="E168">
        <v>-6.4725145056174702E-3</v>
      </c>
      <c r="F168">
        <v>0.664976303593247</v>
      </c>
    </row>
    <row r="169" spans="1:6">
      <c r="A169" s="16">
        <v>44441</v>
      </c>
      <c r="B169">
        <v>155000</v>
      </c>
      <c r="C169">
        <v>6.4935064935065503E-3</v>
      </c>
      <c r="D169">
        <v>0.95707070707070196</v>
      </c>
      <c r="E169">
        <v>6.4725145056175196E-3</v>
      </c>
      <c r="F169">
        <v>0.67144881809886403</v>
      </c>
    </row>
    <row r="170" spans="1:6">
      <c r="A170" s="16">
        <v>44442</v>
      </c>
      <c r="B170">
        <v>156500</v>
      </c>
      <c r="C170">
        <v>9.6774193548387899E-3</v>
      </c>
      <c r="D170">
        <v>0.976010101010096</v>
      </c>
      <c r="E170">
        <v>9.6308930609613607E-3</v>
      </c>
      <c r="F170">
        <v>0.68107971115982602</v>
      </c>
    </row>
    <row r="171" spans="1:6">
      <c r="A171" s="16">
        <v>44445</v>
      </c>
      <c r="B171">
        <v>155500</v>
      </c>
      <c r="C171">
        <v>-6.3897763578274402E-3</v>
      </c>
      <c r="D171">
        <v>0.96338383838383401</v>
      </c>
      <c r="E171">
        <v>-6.41027836091905E-3</v>
      </c>
      <c r="F171">
        <v>0.67466943279890701</v>
      </c>
    </row>
    <row r="172" spans="1:6">
      <c r="A172" s="16">
        <v>44446</v>
      </c>
      <c r="B172">
        <v>154000</v>
      </c>
      <c r="C172">
        <v>-9.6463022508038697E-3</v>
      </c>
      <c r="D172">
        <v>0.94444444444443998</v>
      </c>
      <c r="E172">
        <v>-9.6931292056596802E-3</v>
      </c>
      <c r="F172">
        <v>0.664976303593247</v>
      </c>
    </row>
    <row r="173" spans="1:6">
      <c r="A173" s="16">
        <v>44447</v>
      </c>
      <c r="B173">
        <v>138500</v>
      </c>
      <c r="C173">
        <v>-0.10064935064935</v>
      </c>
      <c r="D173">
        <v>0.74873737373736904</v>
      </c>
      <c r="E173">
        <v>-0.106082276786235</v>
      </c>
      <c r="F173">
        <v>0.55889402680701095</v>
      </c>
    </row>
    <row r="174" spans="1:6">
      <c r="A174" s="16">
        <v>44448</v>
      </c>
      <c r="B174">
        <v>128500</v>
      </c>
      <c r="C174">
        <v>-7.2202166064981907E-2</v>
      </c>
      <c r="D174">
        <v>0.62247474747474296</v>
      </c>
      <c r="E174">
        <v>-7.4941421292118698E-2</v>
      </c>
      <c r="F174">
        <v>0.483952605514892</v>
      </c>
    </row>
    <row r="175" spans="1:6">
      <c r="A175" s="16">
        <v>44449</v>
      </c>
      <c r="B175">
        <v>130000</v>
      </c>
      <c r="C175">
        <v>1.16731517509727E-2</v>
      </c>
      <c r="D175">
        <v>0.641414141414137</v>
      </c>
      <c r="E175">
        <v>1.16055461203078E-2</v>
      </c>
      <c r="F175">
        <v>0.49555815163520001</v>
      </c>
    </row>
    <row r="176" spans="1:6">
      <c r="A176" s="16">
        <v>44452</v>
      </c>
      <c r="B176">
        <v>124500</v>
      </c>
      <c r="C176">
        <v>-4.2307692307692199E-2</v>
      </c>
      <c r="D176">
        <v>0.57196969696969302</v>
      </c>
      <c r="E176">
        <v>-4.3228734550819999E-2</v>
      </c>
      <c r="F176">
        <v>0.45232941708438001</v>
      </c>
    </row>
    <row r="177" spans="1:6">
      <c r="A177" s="16">
        <v>44453</v>
      </c>
      <c r="B177">
        <v>124000</v>
      </c>
      <c r="C177">
        <v>-4.0160642570281598E-3</v>
      </c>
      <c r="D177">
        <v>0.56565656565656197</v>
      </c>
      <c r="E177">
        <v>-4.0241502997254899E-3</v>
      </c>
      <c r="F177">
        <v>0.44830526678465499</v>
      </c>
    </row>
    <row r="178" spans="1:6">
      <c r="A178" s="16">
        <v>44454</v>
      </c>
      <c r="B178">
        <v>122500</v>
      </c>
      <c r="C178">
        <v>-1.20967741935483E-2</v>
      </c>
      <c r="D178">
        <v>0.54671717171716805</v>
      </c>
      <c r="E178">
        <v>-1.21705356202551E-2</v>
      </c>
      <c r="F178">
        <v>0.43613473116439899</v>
      </c>
    </row>
    <row r="179" spans="1:6">
      <c r="A179" s="16">
        <v>44455</v>
      </c>
      <c r="B179">
        <v>121500</v>
      </c>
      <c r="C179">
        <v>-8.1632653061224306E-3</v>
      </c>
      <c r="D179">
        <v>0.53409090909090495</v>
      </c>
      <c r="E179">
        <v>-8.1967672041785098E-3</v>
      </c>
      <c r="F179">
        <v>0.42793796396022099</v>
      </c>
    </row>
    <row r="180" spans="1:6">
      <c r="A180" s="16">
        <v>44456</v>
      </c>
      <c r="B180">
        <v>119500</v>
      </c>
      <c r="C180">
        <v>-1.6460905349794198E-2</v>
      </c>
      <c r="D180">
        <v>0.50883838383837998</v>
      </c>
      <c r="E180">
        <v>-1.65978914090378E-2</v>
      </c>
      <c r="F180">
        <v>0.41134007255118299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김주연</dc:creator>
  <cp:lastModifiedBy>김주연</cp:lastModifiedBy>
  <dcterms:created xsi:type="dcterms:W3CDTF">2021-11-17T06:27:55Z</dcterms:created>
  <dcterms:modified xsi:type="dcterms:W3CDTF">2021-11-17T23:29:33Z</dcterms:modified>
</cp:coreProperties>
</file>