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pkinn\vsiTestWSL\Cell_Migration_density_rerun10_17_22\jinModelFenic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B30" i="1"/>
  <c r="B39" i="1" s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C28" i="1"/>
  <c r="D28" i="1"/>
  <c r="E28" i="1"/>
  <c r="F28" i="1"/>
  <c r="G28" i="1"/>
  <c r="B28" i="1"/>
  <c r="H28" i="1"/>
  <c r="I29" i="1"/>
  <c r="I30" i="1"/>
  <c r="I31" i="1"/>
  <c r="I32" i="1"/>
  <c r="I33" i="1"/>
  <c r="I28" i="1"/>
  <c r="H29" i="1"/>
  <c r="H30" i="1"/>
  <c r="H31" i="1"/>
  <c r="H32" i="1"/>
  <c r="H33" i="1"/>
  <c r="A42" i="1"/>
  <c r="A41" i="1"/>
  <c r="A40" i="1"/>
  <c r="A39" i="1"/>
  <c r="A38" i="1"/>
  <c r="A37" i="1"/>
  <c r="A33" i="1"/>
  <c r="A29" i="1"/>
  <c r="A30" i="1"/>
  <c r="A31" i="1"/>
  <c r="A32" i="1"/>
  <c r="A28" i="1"/>
  <c r="I20" i="1"/>
  <c r="I21" i="1"/>
  <c r="I22" i="1"/>
  <c r="I23" i="1"/>
  <c r="I24" i="1"/>
  <c r="I19" i="1"/>
  <c r="H20" i="1"/>
  <c r="H21" i="1"/>
  <c r="H22" i="1"/>
  <c r="H23" i="1"/>
  <c r="H24" i="1"/>
  <c r="H19" i="1"/>
  <c r="B20" i="1"/>
  <c r="B21" i="1"/>
  <c r="B22" i="1"/>
  <c r="B23" i="1"/>
  <c r="B24" i="1"/>
  <c r="B19" i="1"/>
  <c r="B41" i="1" l="1"/>
  <c r="B40" i="1"/>
  <c r="B42" i="1"/>
  <c r="B38" i="1"/>
  <c r="B37" i="1"/>
</calcChain>
</file>

<file path=xl/sharedStrings.xml><?xml version="1.0" encoding="utf-8"?>
<sst xmlns="http://schemas.openxmlformats.org/spreadsheetml/2006/main" count="25" uniqueCount="25">
  <si>
    <t>Model from Jin</t>
  </si>
  <si>
    <t>dC/dt = D*grad(C) + lambda*C*(1 - (C/K))</t>
  </si>
  <si>
    <t>dC/dt = D*grad(C) + lambda*C - lambda*C^2/K</t>
  </si>
  <si>
    <t>Need to make bases with form: [a, 0, 0, 0, 0, 0, b, c]</t>
  </si>
  <si>
    <t>From paper</t>
  </si>
  <si>
    <t>K</t>
  </si>
  <si>
    <t>cells/um^2</t>
  </si>
  <si>
    <t>Least squares estimates</t>
  </si>
  <si>
    <t>D (um^2/hr)</t>
  </si>
  <si>
    <t>lambda (1/h)</t>
  </si>
  <si>
    <t>Basis for VSI</t>
  </si>
  <si>
    <t>Diff * C^0</t>
  </si>
  <si>
    <t>Diff * C^1</t>
  </si>
  <si>
    <t>Diff* C^2</t>
  </si>
  <si>
    <t>Rxn*C</t>
  </si>
  <si>
    <t>Rxn*C^2</t>
  </si>
  <si>
    <t>Adv * C^0</t>
  </si>
  <si>
    <t>Adv * C^1</t>
  </si>
  <si>
    <t>Adv* C^2</t>
  </si>
  <si>
    <t>To copy into code</t>
  </si>
  <si>
    <t>gamma_list_userSupplied = [</t>
  </si>
  <si>
    <t>Formatting</t>
  </si>
  <si>
    <t xml:space="preserve">, </t>
  </si>
  <si>
    <t>]</t>
  </si>
  <si>
    <t>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</si>
</sst>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23" sqref="B23"/>
    </sheetView>
  </sheetViews>
  <sheetFormatPr defaultRowHeight="14.5" x14ac:dyDescent="0.35"/>
  <cols>
    <col min="1" max="1" width="24.26953125" customWidth="1"/>
    <col min="2" max="2" width="20.7265625" bestFit="1" customWidth="1"/>
    <col min="3" max="3" width="11.7265625" bestFit="1" customWidth="1"/>
    <col min="9" max="9" width="14.0898437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6" spans="1:5" x14ac:dyDescent="0.35">
      <c r="A6" t="s">
        <v>3</v>
      </c>
    </row>
    <row r="8" spans="1:5" x14ac:dyDescent="0.35">
      <c r="A8" t="s">
        <v>4</v>
      </c>
      <c r="C8" t="s">
        <v>5</v>
      </c>
      <c r="D8" s="1">
        <v>1.6999999999999999E-3</v>
      </c>
      <c r="E8" t="s">
        <v>6</v>
      </c>
    </row>
    <row r="9" spans="1:5" x14ac:dyDescent="0.35">
      <c r="B9" t="s">
        <v>7</v>
      </c>
    </row>
    <row r="10" spans="1:5" x14ac:dyDescent="0.35">
      <c r="B10" t="s">
        <v>8</v>
      </c>
      <c r="C10" t="s">
        <v>9</v>
      </c>
    </row>
    <row r="11" spans="1:5" x14ac:dyDescent="0.35">
      <c r="A11">
        <v>10000</v>
      </c>
      <c r="B11">
        <v>310</v>
      </c>
      <c r="C11">
        <v>4.3999999999999997E-2</v>
      </c>
    </row>
    <row r="12" spans="1:5" x14ac:dyDescent="0.35">
      <c r="A12">
        <v>12000</v>
      </c>
      <c r="B12">
        <v>250</v>
      </c>
      <c r="C12">
        <v>4.3999999999999997E-2</v>
      </c>
    </row>
    <row r="13" spans="1:5" x14ac:dyDescent="0.35">
      <c r="A13">
        <v>14000</v>
      </c>
      <c r="B13">
        <v>720</v>
      </c>
      <c r="C13">
        <v>4.8000000000000001E-2</v>
      </c>
    </row>
    <row r="14" spans="1:5" x14ac:dyDescent="0.35">
      <c r="A14">
        <v>16000</v>
      </c>
      <c r="B14">
        <v>570</v>
      </c>
      <c r="C14">
        <v>4.9000000000000002E-2</v>
      </c>
    </row>
    <row r="15" spans="1:5" x14ac:dyDescent="0.35">
      <c r="A15">
        <v>18000</v>
      </c>
      <c r="B15">
        <v>760</v>
      </c>
      <c r="C15">
        <v>5.3999999999999999E-2</v>
      </c>
    </row>
    <row r="16" spans="1:5" x14ac:dyDescent="0.35">
      <c r="A16">
        <v>20000</v>
      </c>
      <c r="B16">
        <v>1030</v>
      </c>
      <c r="C16">
        <v>6.4000000000000001E-2</v>
      </c>
    </row>
    <row r="18" spans="1:9" x14ac:dyDescent="0.35">
      <c r="A18" t="s">
        <v>10</v>
      </c>
      <c r="B18" t="s">
        <v>11</v>
      </c>
      <c r="C18" t="s">
        <v>12</v>
      </c>
      <c r="D18" t="s">
        <v>13</v>
      </c>
      <c r="E18" t="s">
        <v>16</v>
      </c>
      <c r="F18" t="s">
        <v>17</v>
      </c>
      <c r="G18" t="s">
        <v>18</v>
      </c>
      <c r="H18" t="s">
        <v>14</v>
      </c>
      <c r="I18" t="s">
        <v>15</v>
      </c>
    </row>
    <row r="19" spans="1:9" x14ac:dyDescent="0.35">
      <c r="A19">
        <v>10000</v>
      </c>
      <c r="B19">
        <f>B11</f>
        <v>310</v>
      </c>
      <c r="C19">
        <v>0</v>
      </c>
      <c r="D19">
        <v>0</v>
      </c>
      <c r="E19">
        <v>0</v>
      </c>
      <c r="F19">
        <v>0</v>
      </c>
      <c r="G19">
        <v>0</v>
      </c>
      <c r="H19">
        <f>C11</f>
        <v>4.3999999999999997E-2</v>
      </c>
      <c r="I19" s="1">
        <f>-C11/$D$8</f>
        <v>-25.882352941176471</v>
      </c>
    </row>
    <row r="20" spans="1:9" x14ac:dyDescent="0.35">
      <c r="A20">
        <v>12000</v>
      </c>
      <c r="B20">
        <f t="shared" ref="B20:B24" si="0">B12</f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ref="H20:H24" si="1">C12</f>
        <v>4.3999999999999997E-2</v>
      </c>
      <c r="I20" s="1">
        <f t="shared" ref="I20:I24" si="2">-C12/$D$8</f>
        <v>-25.882352941176471</v>
      </c>
    </row>
    <row r="21" spans="1:9" x14ac:dyDescent="0.35">
      <c r="A21">
        <v>14000</v>
      </c>
      <c r="B21">
        <f t="shared" si="0"/>
        <v>720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4.8000000000000001E-2</v>
      </c>
      <c r="I21" s="1">
        <f t="shared" si="2"/>
        <v>-28.235294117647062</v>
      </c>
    </row>
    <row r="22" spans="1:9" x14ac:dyDescent="0.35">
      <c r="A22">
        <v>16000</v>
      </c>
      <c r="B22">
        <f t="shared" si="0"/>
        <v>570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4.9000000000000002E-2</v>
      </c>
      <c r="I22" s="1">
        <f t="shared" si="2"/>
        <v>-28.82352941176471</v>
      </c>
    </row>
    <row r="23" spans="1:9" x14ac:dyDescent="0.35">
      <c r="A23">
        <v>18000</v>
      </c>
      <c r="B23">
        <f t="shared" si="0"/>
        <v>760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5.3999999999999999E-2</v>
      </c>
      <c r="I23" s="1">
        <f t="shared" si="2"/>
        <v>-31.764705882352942</v>
      </c>
    </row>
    <row r="24" spans="1:9" x14ac:dyDescent="0.35">
      <c r="A24">
        <v>20000</v>
      </c>
      <c r="B24">
        <f t="shared" si="0"/>
        <v>1030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6.4000000000000001E-2</v>
      </c>
      <c r="I24" s="1">
        <f t="shared" si="2"/>
        <v>-37.647058823529413</v>
      </c>
    </row>
    <row r="27" spans="1:9" x14ac:dyDescent="0.35">
      <c r="A27" t="s">
        <v>21</v>
      </c>
      <c r="B27" t="s">
        <v>22</v>
      </c>
      <c r="C27" t="s">
        <v>24</v>
      </c>
    </row>
    <row r="28" spans="1:9" x14ac:dyDescent="0.35">
      <c r="A28">
        <f>A19</f>
        <v>10000</v>
      </c>
      <c r="B28" t="str">
        <f>CONCATENATE(B19, $C$27)</f>
        <v>310.,</v>
      </c>
      <c r="C28" t="str">
        <f t="shared" ref="C28:G28" si="3">CONCATENATE(C19, $C$27)</f>
        <v>0.,</v>
      </c>
      <c r="D28" t="str">
        <f t="shared" si="3"/>
        <v>0.,</v>
      </c>
      <c r="E28" t="str">
        <f t="shared" si="3"/>
        <v>0.,</v>
      </c>
      <c r="F28" t="str">
        <f t="shared" si="3"/>
        <v>0.,</v>
      </c>
      <c r="G28" t="str">
        <f t="shared" si="3"/>
        <v>0.,</v>
      </c>
      <c r="H28" t="str">
        <f t="shared" ref="C28:I28" si="4">CONCATENATE(H19, $B$27)</f>
        <v xml:space="preserve">0.044, </v>
      </c>
      <c r="I28" s="2">
        <f>I19</f>
        <v>-25.882352941176471</v>
      </c>
    </row>
    <row r="29" spans="1:9" x14ac:dyDescent="0.35">
      <c r="A29">
        <f>A20</f>
        <v>12000</v>
      </c>
      <c r="B29" t="str">
        <f t="shared" ref="B29:G29" si="5">CONCATENATE(B20, $C$27)</f>
        <v>250.,</v>
      </c>
      <c r="C29" t="str">
        <f t="shared" si="5"/>
        <v>0.,</v>
      </c>
      <c r="D29" t="str">
        <f t="shared" si="5"/>
        <v>0.,</v>
      </c>
      <c r="E29" t="str">
        <f t="shared" si="5"/>
        <v>0.,</v>
      </c>
      <c r="F29" t="str">
        <f t="shared" si="5"/>
        <v>0.,</v>
      </c>
      <c r="G29" t="str">
        <f t="shared" si="5"/>
        <v>0.,</v>
      </c>
      <c r="H29" t="str">
        <f t="shared" ref="B29:I29" si="6">CONCATENATE(H20, $B$27)</f>
        <v xml:space="preserve">0.044, </v>
      </c>
      <c r="I29" s="2">
        <f t="shared" ref="I29:I33" si="7">I20</f>
        <v>-25.882352941176471</v>
      </c>
    </row>
    <row r="30" spans="1:9" x14ac:dyDescent="0.35">
      <c r="A30">
        <f>A21</f>
        <v>14000</v>
      </c>
      <c r="B30" t="str">
        <f t="shared" ref="B30:G30" si="8">CONCATENATE(B21, $C$27)</f>
        <v>720.,</v>
      </c>
      <c r="C30" t="str">
        <f t="shared" si="8"/>
        <v>0.,</v>
      </c>
      <c r="D30" t="str">
        <f t="shared" si="8"/>
        <v>0.,</v>
      </c>
      <c r="E30" t="str">
        <f t="shared" si="8"/>
        <v>0.,</v>
      </c>
      <c r="F30" t="str">
        <f t="shared" si="8"/>
        <v>0.,</v>
      </c>
      <c r="G30" t="str">
        <f t="shared" si="8"/>
        <v>0.,</v>
      </c>
      <c r="H30" t="str">
        <f t="shared" ref="B30:I30" si="9">CONCATENATE(H21, $B$27)</f>
        <v xml:space="preserve">0.048, </v>
      </c>
      <c r="I30" s="2">
        <f t="shared" si="7"/>
        <v>-28.235294117647062</v>
      </c>
    </row>
    <row r="31" spans="1:9" x14ac:dyDescent="0.35">
      <c r="A31">
        <f>A22</f>
        <v>16000</v>
      </c>
      <c r="B31" t="str">
        <f t="shared" ref="B31:G31" si="10">CONCATENATE(B22, $C$27)</f>
        <v>570.,</v>
      </c>
      <c r="C31" t="str">
        <f t="shared" si="10"/>
        <v>0.,</v>
      </c>
      <c r="D31" t="str">
        <f t="shared" si="10"/>
        <v>0.,</v>
      </c>
      <c r="E31" t="str">
        <f t="shared" si="10"/>
        <v>0.,</v>
      </c>
      <c r="F31" t="str">
        <f t="shared" si="10"/>
        <v>0.,</v>
      </c>
      <c r="G31" t="str">
        <f t="shared" si="10"/>
        <v>0.,</v>
      </c>
      <c r="H31" t="str">
        <f t="shared" ref="B31:I31" si="11">CONCATENATE(H22, $B$27)</f>
        <v xml:space="preserve">0.049, </v>
      </c>
      <c r="I31" s="2">
        <f t="shared" si="7"/>
        <v>-28.82352941176471</v>
      </c>
    </row>
    <row r="32" spans="1:9" x14ac:dyDescent="0.35">
      <c r="A32">
        <f>A23</f>
        <v>18000</v>
      </c>
      <c r="B32" t="str">
        <f t="shared" ref="B32:G32" si="12">CONCATENATE(B23, $C$27)</f>
        <v>760.,</v>
      </c>
      <c r="C32" t="str">
        <f t="shared" si="12"/>
        <v>0.,</v>
      </c>
      <c r="D32" t="str">
        <f t="shared" si="12"/>
        <v>0.,</v>
      </c>
      <c r="E32" t="str">
        <f t="shared" si="12"/>
        <v>0.,</v>
      </c>
      <c r="F32" t="str">
        <f t="shared" si="12"/>
        <v>0.,</v>
      </c>
      <c r="G32" t="str">
        <f t="shared" si="12"/>
        <v>0.,</v>
      </c>
      <c r="H32" t="str">
        <f t="shared" ref="B32:I32" si="13">CONCATENATE(H23, $B$27)</f>
        <v xml:space="preserve">0.054, </v>
      </c>
      <c r="I32" s="2">
        <f t="shared" si="7"/>
        <v>-31.764705882352942</v>
      </c>
    </row>
    <row r="33" spans="1:9" x14ac:dyDescent="0.35">
      <c r="A33">
        <f>A24</f>
        <v>20000</v>
      </c>
      <c r="B33" t="str">
        <f t="shared" ref="B33:G33" si="14">CONCATENATE(B24, $C$27)</f>
        <v>1030.,</v>
      </c>
      <c r="C33" t="str">
        <f t="shared" si="14"/>
        <v>0.,</v>
      </c>
      <c r="D33" t="str">
        <f t="shared" si="14"/>
        <v>0.,</v>
      </c>
      <c r="E33" t="str">
        <f t="shared" si="14"/>
        <v>0.,</v>
      </c>
      <c r="F33" t="str">
        <f t="shared" si="14"/>
        <v>0.,</v>
      </c>
      <c r="G33" t="str">
        <f t="shared" si="14"/>
        <v>0.,</v>
      </c>
      <c r="H33" t="str">
        <f t="shared" ref="B33:I33" si="15">CONCATENATE(H24, $B$27)</f>
        <v xml:space="preserve">0.064, </v>
      </c>
      <c r="I33" s="2">
        <f t="shared" si="7"/>
        <v>-37.647058823529413</v>
      </c>
    </row>
    <row r="36" spans="1:9" x14ac:dyDescent="0.35">
      <c r="A36" t="s">
        <v>19</v>
      </c>
      <c r="B36" t="s">
        <v>20</v>
      </c>
      <c r="C36" t="s">
        <v>23</v>
      </c>
    </row>
    <row r="37" spans="1:9" x14ac:dyDescent="0.35">
      <c r="A37">
        <f>A28</f>
        <v>10000</v>
      </c>
      <c r="B37" t="str">
        <f>CONCATENATE($B$36,B28,C28, D28, E28, F28, G28, H28, I28, $C$36)</f>
        <v>gamma_list_userSupplied = [310.,0.,0.,0.,0.,0.,0.044, -25.8823529411765]</v>
      </c>
    </row>
    <row r="38" spans="1:9" x14ac:dyDescent="0.35">
      <c r="A38">
        <f>A29</f>
        <v>12000</v>
      </c>
      <c r="B38" t="str">
        <f t="shared" ref="B38:B42" si="16">CONCATENATE($B$36,B29,C29, D29, E29, F29, G29, H29, I29, $C$36)</f>
        <v>gamma_list_userSupplied = [250.,0.,0.,0.,0.,0.,0.044, -25.8823529411765]</v>
      </c>
    </row>
    <row r="39" spans="1:9" x14ac:dyDescent="0.35">
      <c r="A39">
        <f>A30</f>
        <v>14000</v>
      </c>
      <c r="B39" t="str">
        <f t="shared" si="16"/>
        <v>gamma_list_userSupplied = [720.,0.,0.,0.,0.,0.,0.048, -28.2352941176471]</v>
      </c>
    </row>
    <row r="40" spans="1:9" x14ac:dyDescent="0.35">
      <c r="A40">
        <f>A31</f>
        <v>16000</v>
      </c>
      <c r="B40" t="str">
        <f t="shared" si="16"/>
        <v>gamma_list_userSupplied = [570.,0.,0.,0.,0.,0.,0.049, -28.8235294117647]</v>
      </c>
    </row>
    <row r="41" spans="1:9" x14ac:dyDescent="0.35">
      <c r="A41">
        <f>A32</f>
        <v>18000</v>
      </c>
      <c r="B41" t="str">
        <f t="shared" si="16"/>
        <v>gamma_list_userSupplied = [760.,0.,0.,0.,0.,0.,0.054, -31.7647058823529]</v>
      </c>
    </row>
    <row r="42" spans="1:9" x14ac:dyDescent="0.35">
      <c r="A42">
        <f>A33</f>
        <v>20000</v>
      </c>
      <c r="B42" t="str">
        <f t="shared" si="16"/>
        <v>gamma_list_userSupplied = [1030.,0.,0.,0.,0.,0.,0.064, -37.6470588235294]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Kinnunen, Patrick</dc:creator>
  <cp:lastModifiedBy>Kinnunen, Patrick</cp:lastModifiedBy>
  <dcterms:created xsi:type="dcterms:W3CDTF">2022-12-19T13:37:06Z</dcterms:created>
  <dcterms:modified xsi:type="dcterms:W3CDTF">2022-12-19T18:09:28Z</dcterms:modified>
</cp:coreProperties>
</file>