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lfschool.sharepoint.com/sites/KST/KSTE/KSTE Private/English Hub/English Hub/Financial Reporting/2024 2025/"/>
    </mc:Choice>
  </mc:AlternateContent>
  <xr:revisionPtr revIDLastSave="531" documentId="8_{D3A0FD91-35F0-4156-9229-F26DED5F94E4}" xr6:coauthVersionLast="47" xr6:coauthVersionMax="47" xr10:uidLastSave="{3F7FC480-0A5A-49CC-B519-8F4717D8EE4F}"/>
  <bookViews>
    <workbookView xWindow="-120" yWindow="-120" windowWidth="24240" windowHeight="13140" xr2:uid="{00000000-000D-0000-FFFF-FFFF00000000}"/>
  </bookViews>
  <sheets>
    <sheet name="Account Transactions" sheetId="1" r:id="rId1"/>
    <sheet name="Committed 2324" sheetId="2" r:id="rId2"/>
  </sheets>
  <definedNames>
    <definedName name="_xlnm._FilterDatabase" localSheetId="0" hidden="1">'Account Transactions'!$A$254:$J$377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283" i="1" l="1"/>
  <c r="F251" i="1" l="1"/>
  <c r="F201" i="1"/>
  <c r="F160" i="1"/>
  <c r="H151" i="1"/>
  <c r="H152" i="1" s="1"/>
  <c r="H153" i="1" s="1"/>
  <c r="H154" i="1" s="1"/>
  <c r="H155" i="1" s="1"/>
  <c r="H156" i="1" s="1"/>
  <c r="H157" i="1" s="1"/>
  <c r="H158" i="1" s="1"/>
  <c r="H159" i="1" s="1"/>
  <c r="F140" i="1"/>
  <c r="F58" i="1"/>
  <c r="G58" i="1"/>
  <c r="I58" i="1"/>
  <c r="J58" i="1"/>
  <c r="F377" i="1" l="1"/>
  <c r="F221" i="1"/>
  <c r="F176" i="1"/>
  <c r="F85" i="1"/>
  <c r="K35" i="1"/>
  <c r="H164" i="1" l="1"/>
  <c r="H325" i="1"/>
  <c r="H326" i="1" s="1"/>
  <c r="H327" i="1" s="1"/>
  <c r="H328" i="1" s="1"/>
  <c r="H329" i="1" s="1"/>
  <c r="H330" i="1" s="1"/>
  <c r="G377" i="1"/>
  <c r="I377" i="1"/>
  <c r="J377" i="1"/>
  <c r="H241" i="1" l="1"/>
  <c r="H226" i="1" l="1"/>
  <c r="H227" i="1" s="1"/>
  <c r="H228" i="1" s="1"/>
  <c r="H229" i="1" s="1"/>
  <c r="H230" i="1" s="1"/>
  <c r="H231" i="1" s="1"/>
  <c r="H232" i="1" s="1"/>
  <c r="H233" i="1" s="1"/>
  <c r="H234" i="1" s="1"/>
  <c r="H235" i="1" s="1"/>
  <c r="H236" i="1" s="1"/>
  <c r="H237" i="1" s="1"/>
  <c r="H215" i="1"/>
  <c r="H216" i="1" s="1"/>
  <c r="H217" i="1" s="1"/>
  <c r="H218" i="1" s="1"/>
  <c r="H146" i="1"/>
  <c r="H147" i="1" s="1"/>
  <c r="H148" i="1" s="1"/>
  <c r="H149" i="1" s="1"/>
  <c r="H150" i="1" s="1"/>
  <c r="G85" i="1" l="1"/>
  <c r="K75" i="1" l="1"/>
  <c r="H61" i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224" i="1"/>
  <c r="G59" i="2" l="1"/>
  <c r="F59" i="2"/>
  <c r="H58" i="2"/>
  <c r="I57" i="2"/>
  <c r="H56" i="2"/>
  <c r="H55" i="2"/>
  <c r="H54" i="2"/>
  <c r="H53" i="2"/>
  <c r="H52" i="2"/>
  <c r="H47" i="2"/>
  <c r="I46" i="2"/>
  <c r="I45" i="2"/>
  <c r="H44" i="2"/>
  <c r="H43" i="2"/>
  <c r="H42" i="2"/>
  <c r="I41" i="2"/>
  <c r="H40" i="2"/>
  <c r="I39" i="2"/>
  <c r="I38" i="2"/>
  <c r="I37" i="2"/>
  <c r="H36" i="2"/>
  <c r="H35" i="2"/>
  <c r="I34" i="2"/>
  <c r="H33" i="2"/>
  <c r="H32" i="2"/>
  <c r="H31" i="2"/>
  <c r="H30" i="2"/>
  <c r="H29" i="2"/>
  <c r="H28" i="2"/>
  <c r="H27" i="2"/>
  <c r="H26" i="2"/>
  <c r="I25" i="2"/>
  <c r="I24" i="2"/>
  <c r="H23" i="2"/>
  <c r="H22" i="2"/>
  <c r="I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55" i="1" l="1"/>
  <c r="H256" i="1" s="1"/>
  <c r="H257" i="1" s="1"/>
  <c r="H258" i="1" s="1"/>
  <c r="H259" i="1" s="1"/>
  <c r="H260" i="1" s="1"/>
  <c r="H261" i="1" s="1"/>
  <c r="H262" i="1" s="1"/>
  <c r="H263" i="1" s="1"/>
  <c r="H264" i="1" s="1"/>
  <c r="H265" i="1" s="1"/>
  <c r="H266" i="1" s="1"/>
  <c r="H267" i="1" s="1"/>
  <c r="H268" i="1" s="1"/>
  <c r="H269" i="1" s="1"/>
  <c r="H270" i="1" s="1"/>
  <c r="H271" i="1" s="1"/>
  <c r="H272" i="1" s="1"/>
  <c r="H273" i="1" s="1"/>
  <c r="H274" i="1" s="1"/>
  <c r="H284" i="1" s="1"/>
  <c r="H285" i="1" s="1"/>
  <c r="H286" i="1" s="1"/>
  <c r="H287" i="1" s="1"/>
  <c r="J221" i="1"/>
  <c r="I221" i="1"/>
  <c r="G221" i="1"/>
  <c r="H204" i="1"/>
  <c r="H205" i="1" s="1"/>
  <c r="J201" i="1"/>
  <c r="I201" i="1"/>
  <c r="G201" i="1"/>
  <c r="H179" i="1"/>
  <c r="H180" i="1" s="1"/>
  <c r="H181" i="1" s="1"/>
  <c r="H182" i="1" s="1"/>
  <c r="H183" i="1" s="1"/>
  <c r="H184" i="1" s="1"/>
  <c r="H185" i="1" s="1"/>
  <c r="H186" i="1" s="1"/>
  <c r="H187" i="1" s="1"/>
  <c r="H188" i="1" s="1"/>
  <c r="J176" i="1"/>
  <c r="I176" i="1"/>
  <c r="G176" i="1"/>
  <c r="H167" i="1"/>
  <c r="H168" i="1" s="1"/>
  <c r="J160" i="1"/>
  <c r="I160" i="1"/>
  <c r="G160" i="1"/>
  <c r="H143" i="1"/>
  <c r="H144" i="1" s="1"/>
  <c r="H160" i="1" s="1"/>
  <c r="J140" i="1"/>
  <c r="I140" i="1"/>
  <c r="G140" i="1"/>
  <c r="H88" i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40" i="1" s="1"/>
  <c r="J85" i="1"/>
  <c r="I85" i="1"/>
  <c r="H18" i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J15" i="1"/>
  <c r="I15" i="1"/>
  <c r="G15" i="1"/>
  <c r="F15" i="1"/>
  <c r="H7" i="1"/>
  <c r="H8" i="1" s="1"/>
  <c r="H9" i="1" s="1"/>
  <c r="H10" i="1" s="1"/>
  <c r="H11" i="1" s="1"/>
  <c r="H12" i="1" s="1"/>
  <c r="H13" i="1" s="1"/>
  <c r="H15" i="1" s="1"/>
  <c r="H58" i="1" l="1"/>
  <c r="H29" i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201" i="1"/>
  <c r="H189" i="1"/>
  <c r="H190" i="1" s="1"/>
  <c r="H191" i="1" s="1"/>
  <c r="H192" i="1" s="1"/>
  <c r="H193" i="1" s="1"/>
  <c r="H194" i="1" s="1"/>
  <c r="H195" i="1" s="1"/>
  <c r="H196" i="1" s="1"/>
  <c r="H197" i="1" s="1"/>
  <c r="H198" i="1" s="1"/>
  <c r="H199" i="1" s="1"/>
  <c r="H200" i="1" s="1"/>
  <c r="H176" i="1"/>
  <c r="H169" i="1"/>
  <c r="H170" i="1" s="1"/>
  <c r="H171" i="1" s="1"/>
  <c r="H172" i="1" s="1"/>
  <c r="H173" i="1" s="1"/>
  <c r="H174" i="1" s="1"/>
  <c r="H175" i="1" s="1"/>
  <c r="F379" i="1"/>
  <c r="I379" i="1"/>
  <c r="G379" i="1"/>
  <c r="J379" i="1"/>
  <c r="H85" i="1"/>
  <c r="H209" i="1"/>
  <c r="H221" i="1" s="1"/>
  <c r="H206" i="1"/>
  <c r="H207" i="1" s="1"/>
  <c r="H208" i="1" s="1"/>
  <c r="H292" i="1"/>
  <c r="H293" i="1" s="1"/>
  <c r="H294" i="1" s="1"/>
  <c r="H295" i="1" s="1"/>
  <c r="H296" i="1" s="1"/>
  <c r="H297" i="1" s="1"/>
  <c r="H298" i="1" s="1"/>
  <c r="H299" i="1" s="1"/>
  <c r="H300" i="1" s="1"/>
  <c r="H301" i="1" s="1"/>
  <c r="H302" i="1" s="1"/>
  <c r="H303" i="1" s="1"/>
  <c r="H304" i="1" s="1"/>
  <c r="H305" i="1" s="1"/>
  <c r="H377" i="1" s="1"/>
  <c r="H288" i="1"/>
  <c r="H289" i="1" s="1"/>
  <c r="H290" i="1" s="1"/>
  <c r="H291" i="1" s="1"/>
  <c r="H110" i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379" i="1" l="1"/>
</calcChain>
</file>

<file path=xl/sharedStrings.xml><?xml version="1.0" encoding="utf-8"?>
<sst xmlns="http://schemas.openxmlformats.org/spreadsheetml/2006/main" count="1585" uniqueCount="683">
  <si>
    <t>Account Transactions</t>
  </si>
  <si>
    <t>Knowledge Schools Trust</t>
  </si>
  <si>
    <t>Date</t>
  </si>
  <si>
    <t>Source</t>
  </si>
  <si>
    <t>Description</t>
  </si>
  <si>
    <t>Reference</t>
  </si>
  <si>
    <t>Debit</t>
  </si>
  <si>
    <t>Credit</t>
  </si>
  <si>
    <t>Running Balance</t>
  </si>
  <si>
    <t>Gross</t>
  </si>
  <si>
    <t>VAT</t>
  </si>
  <si>
    <t>Supplies &amp; Services Costs: Educational Supplies: Curriculum Materials - English Hub</t>
  </si>
  <si>
    <t>Payable Invoice</t>
  </si>
  <si>
    <t>Renhold V.C. Primary School - Resource funding (matched)
(to be paid from 23-24 AF Resources)</t>
  </si>
  <si>
    <t>REN_IN61 (23-24 AF/EH)</t>
  </si>
  <si>
    <t>Renhold V.C. Primary School - Resource funding (matched)
(to be paid from 23-24 AF Literacy Specialist)</t>
  </si>
  <si>
    <t>Renhold V.C. Primary School - Attendance to audit - 14/05
(to be paid from 23-24 English Hub Audits)</t>
  </si>
  <si>
    <t>Perivale Primary School - Attendance to LS day</t>
  </si>
  <si>
    <t>24/25 - 0016 (23-24 EH)</t>
  </si>
  <si>
    <t>Rabbsfarm Primary School - Attendance to audit - 11/07
(To be paid from 23/24 English Hub Audits)</t>
  </si>
  <si>
    <t>RFS26/2024 (23-24 EH)</t>
  </si>
  <si>
    <t>Rabbsfarm Primary School - Resource funding 
(to be paid from 23-24 AF resources)</t>
  </si>
  <si>
    <t>RFS43/2024 (23-24 AF) EH</t>
  </si>
  <si>
    <t>Queen's Manor Primary School - Resource funding 
(to be paid from 23-24 English Hub Resources)</t>
  </si>
  <si>
    <t>72 (23-24 EH)</t>
  </si>
  <si>
    <t>Total Supplies &amp; Services Costs: Educational Supplies: Curriculum Materials - English Hub</t>
  </si>
  <si>
    <t>Supplies &amp; Services Costs: Educational Supplies: Curriculum Materials - English Hub Audits</t>
  </si>
  <si>
    <t>St Thomas of Canterbury - Attendance to audit - 16/10</t>
  </si>
  <si>
    <t>STOC000273</t>
  </si>
  <si>
    <t>Oakleaf Primary - Attendance to audit - 19/09</t>
  </si>
  <si>
    <t>OLPSI9</t>
  </si>
  <si>
    <t>Westfield Primary School &amp; Nursery - Attendance to audit - 11/09</t>
  </si>
  <si>
    <t>English Hub 1</t>
  </si>
  <si>
    <t>Aboyne Lodge primary school - Attendance to audit - 16/10</t>
  </si>
  <si>
    <t>ABL172</t>
  </si>
  <si>
    <t>Wixams Tree Primary Academy - Delivery of LS days:
- 19/09 (Chaulden)
- 25/09 (Shillington)</t>
  </si>
  <si>
    <t>INV-2939</t>
  </si>
  <si>
    <t>Colham Manor primary school - Attendance to audit - 02/10</t>
  </si>
  <si>
    <t>CMPSC00159</t>
  </si>
  <si>
    <t>Mount Stewart Infant School - Attendance to audit - 09/10</t>
  </si>
  <si>
    <t>MSI001403</t>
  </si>
  <si>
    <t>Shillington Lower School - Attendance to audit - 25/09</t>
  </si>
  <si>
    <t>SHILL24/27</t>
  </si>
  <si>
    <t>Hobbs Hill Wood Primary School - Attendance to audit - 18/09</t>
  </si>
  <si>
    <t>EHUB001</t>
  </si>
  <si>
    <t>The Grove Infant and Nursery School - Attendance to audit - 01/10</t>
  </si>
  <si>
    <t>967-EH</t>
  </si>
  <si>
    <t>Sellincourt Primary School - Delivery of audits
- Hadrian 24/10</t>
  </si>
  <si>
    <t>SC2024-25-053</t>
  </si>
  <si>
    <t>Total Supplies &amp; Services Costs: Educational Supplies: Curriculum Materials - English Hub Audits</t>
  </si>
  <si>
    <t>Supplies &amp; Services Costs: Educational Supplies: Curriculum Materials - English Hub Development</t>
  </si>
  <si>
    <t>WLFSP GB4198DKABEY</t>
  </si>
  <si>
    <t>Amazon.co.uk - Baby Annabell Sweetie for babies - 30 cm soft bodied doll with integrated rattle - Suitable from birth</t>
  </si>
  <si>
    <t>Amazon.co.uk - Meanwhile Back on Earth: The spectacular new illustrated picture book for children, from the creator of internationally bestselling Here We Are and What We’ll Build</t>
  </si>
  <si>
    <t>Cosy Direct - The Princess and The Dragon Storysack</t>
  </si>
  <si>
    <t>WLFSP-SI1526534</t>
  </si>
  <si>
    <t>Cosy Direct - READING SHED</t>
  </si>
  <si>
    <t>WLFSP-SI1526616</t>
  </si>
  <si>
    <t>Total Supplies &amp; Services Costs: Educational Supplies: Curriculum Materials - English Hub Development</t>
  </si>
  <si>
    <t>Supplies &amp; Services Costs: Educational Supplies: Curriculum Materials - English Hub Intensive School Support</t>
  </si>
  <si>
    <t>Dunstable Icknield Lower School - Attendance to LS day - 19/09</t>
  </si>
  <si>
    <t>35</t>
  </si>
  <si>
    <t>Allenby primary school - Attendance to LS day - 07/10</t>
  </si>
  <si>
    <t>ALIN000209</t>
  </si>
  <si>
    <t>Elmgrove Primary School and Nursery - Attendance to LS day - 08/11</t>
  </si>
  <si>
    <t>ENGHUBLS081024</t>
  </si>
  <si>
    <t>Kingsmoor Lower School - Attendance to LS day - 26/09</t>
  </si>
  <si>
    <t>KLS No.7</t>
  </si>
  <si>
    <t>Central Primary School - Attendance to LS day - 03/10</t>
  </si>
  <si>
    <t>INVOICE 00354</t>
  </si>
  <si>
    <t>Hammond Academy - Attendance to LS day - 19/09</t>
  </si>
  <si>
    <t>HAM-55</t>
  </si>
  <si>
    <t>Westoning Lower School - Attendance to LS day - 16/10</t>
  </si>
  <si>
    <t>WLSSI49</t>
  </si>
  <si>
    <t>Sawtry Infant School - Attendance to LS day - 09/10</t>
  </si>
  <si>
    <t>102024042HL</t>
  </si>
  <si>
    <t>Parkfield Primary School - Attendance to LS day - 03/10</t>
  </si>
  <si>
    <t>PPSI 1346</t>
  </si>
  <si>
    <t>Newnham Infant &amp; Nursery School - Attendance to LS day - 25/09</t>
  </si>
  <si>
    <t>NINS-020</t>
  </si>
  <si>
    <t>Downe Manor primary school - Attendance to LS day - 15/10</t>
  </si>
  <si>
    <t>020</t>
  </si>
  <si>
    <t>Bellevue Place Education Trust (FAO: Watling Park) - Attendance to LS day - 10/10</t>
  </si>
  <si>
    <t>2</t>
  </si>
  <si>
    <t>Watford St John's Church of England Primary School - Attendance to LS day - 02/10</t>
  </si>
  <si>
    <t>INV-12438</t>
  </si>
  <si>
    <t>Glebe Primary School - Attendance to LS day - 30/09</t>
  </si>
  <si>
    <t>OCT212024</t>
  </si>
  <si>
    <t>Caddington Village School - Attendance to LS day - 16/10</t>
  </si>
  <si>
    <t>86</t>
  </si>
  <si>
    <t>St Teresa's Catholic Primary School - Attendance to LS day - 07/10</t>
  </si>
  <si>
    <t>EH10</t>
  </si>
  <si>
    <t>Broadfield Academy - Attendance to LS day - 26/09</t>
  </si>
  <si>
    <t>BRO-93</t>
  </si>
  <si>
    <t>Windermere primary school - Attendance to LS day - 03/10</t>
  </si>
  <si>
    <t>2024/036</t>
  </si>
  <si>
    <t>Belmore Primary Academy - Attendance to LS day - 10/10</t>
  </si>
  <si>
    <t>Invoice No 0000000022</t>
  </si>
  <si>
    <t>Queen's Manor Primary School - Attendance to LS day - 02/10</t>
  </si>
  <si>
    <t>73</t>
  </si>
  <si>
    <t>Sulivan Primary School - Attendance to LS day - 26/09</t>
  </si>
  <si>
    <t>39</t>
  </si>
  <si>
    <t>Thomas's Academy - Attendance to LS day - 17/09</t>
  </si>
  <si>
    <t>TAINV0011</t>
  </si>
  <si>
    <t>Total Supplies &amp; Services Costs: Educational Supplies: Curriculum Materials - English Hub Intensive School Support</t>
  </si>
  <si>
    <t>Supplies &amp; Services Costs: Educational Supplies: Curriculum Materials - English Hub Literacy Specialist</t>
  </si>
  <si>
    <t>Knowledge Schools Trust - 21 Sep 2024 Wix.com - Business email Google Workspace Starter@englishhubkst.org English Hub - literacy specialist</t>
  </si>
  <si>
    <t>WLFSP INV-2908</t>
  </si>
  <si>
    <t>Sarah Bannerman - Delivery of LS day - Hemingford Grey 25/09</t>
  </si>
  <si>
    <t>INV-0153</t>
  </si>
  <si>
    <t>Hemingford Grey School - Attendance to LS day - 25/09</t>
  </si>
  <si>
    <t>2024/16</t>
  </si>
  <si>
    <t>Sellincourt Primary School - Delivery of LS days
•	Dunstable Icknield – 19/09
•	Sulivan – 26/09
•	Central – 03/10
•	Victoria Infants – 10/10</t>
  </si>
  <si>
    <t>Total Supplies &amp; Services Costs: Educational Supplies: Curriculum Materials - English Hub Literacy Specialist</t>
  </si>
  <si>
    <t>Supplies &amp; Services Costs: Educational Supplies: Curriculum Materials - English Hub Marketing</t>
  </si>
  <si>
    <t>Spend Money</t>
  </si>
  <si>
    <t>Zoom - ZOOM Workplace Pro Monthly, Cloud recording HUB</t>
  </si>
  <si>
    <t>KST INV272195933</t>
  </si>
  <si>
    <t>Intuit Ltd Mailchimp - Standard plan + Additional Contact Blocks HUB-Marketing</t>
  </si>
  <si>
    <t>WLFSP MC14824603</t>
  </si>
  <si>
    <t>Total Supplies &amp; Services Costs: Educational Supplies: Curriculum Materials - English Hub Marketing</t>
  </si>
  <si>
    <t>Supplies &amp; Services Costs: Educational Supplies: Curriculum Materials - English Hub Resources</t>
  </si>
  <si>
    <t>Willow Grove Primary School - Resource funding - Willow Grove</t>
  </si>
  <si>
    <t>DI106100661</t>
  </si>
  <si>
    <t>Sandridge School - Resource funding</t>
  </si>
  <si>
    <t>KST002</t>
  </si>
  <si>
    <t>The Mary Bassett Lower School - Resource funding</t>
  </si>
  <si>
    <t>M614101218</t>
  </si>
  <si>
    <t>Glebe Primary School - Resource funding</t>
  </si>
  <si>
    <t>OCT172024</t>
  </si>
  <si>
    <t>Oakleaf Primary - Resource funding</t>
  </si>
  <si>
    <t>OLPSI11</t>
  </si>
  <si>
    <t>William Byrd Primary Academy - Resource funding</t>
  </si>
  <si>
    <t>0000000038</t>
  </si>
  <si>
    <t>Hobbs Hill Wood Primary School - Resource funding</t>
  </si>
  <si>
    <t>EHUB002</t>
  </si>
  <si>
    <t>Tanners Wood JMI School - Resource funding (matched)</t>
  </si>
  <si>
    <t>TWO414C</t>
  </si>
  <si>
    <t>0000000039</t>
  </si>
  <si>
    <t>Belmore Primary Academy - Resource funding</t>
  </si>
  <si>
    <t>0000000023</t>
  </si>
  <si>
    <t>Total Supplies &amp; Services Costs: Educational Supplies: Curriculum Materials - English Hub Resources</t>
  </si>
  <si>
    <t>Supplies &amp; Services Costs: Educational Supplies: Curriculum Materials - English Hub Showcases and Medium Level Support</t>
  </si>
  <si>
    <t>Swallow Dell Primary and Nursery School - Room hire for KS2 Reading training (30/09)</t>
  </si>
  <si>
    <t>30/09</t>
  </si>
  <si>
    <t>Harmondsworth Primary School - Attendance to showcase (01/10)</t>
  </si>
  <si>
    <t>INV000266</t>
  </si>
  <si>
    <t>HFL Education - HFL Reading Fluency Project - 23/10</t>
  </si>
  <si>
    <t>#IN50134520</t>
  </si>
  <si>
    <t>Total Supplies &amp; Services Costs: Educational Supplies: Curriculum Materials - English Hub Showcases and Medium Level Support</t>
  </si>
  <si>
    <t>Supplies &amp; Services Costs: Educational Supplies: Curriculum Materials - English Hub Travel</t>
  </si>
  <si>
    <t>Manual Journal</t>
  </si>
  <si>
    <t>WLFSP- Hub travel 24/25 - TRAINLINE DAVINA BYNOE
Hub travel 24/25</t>
  </si>
  <si>
    <t>#282778</t>
  </si>
  <si>
    <t>WLFSP- Hub travel 24/25 - A1 Exec Cars  - Lydia</t>
  </si>
  <si>
    <t>#285033</t>
  </si>
  <si>
    <t>A1 Executive Travel Group Ltd (Watford) - Westfield Primary School, Durrants Lane, Berkhamsted to Berkhamsted Railway Station HUB</t>
  </si>
  <si>
    <t>WLFSP 1921703</t>
  </si>
  <si>
    <t>A1 Executive Travel Group Ltd (Watford) - Berkhamsted Railway Station to Westfield Primary School, Durrants Lane, Berkhamsted HUB</t>
  </si>
  <si>
    <t>WLFSP 1921702</t>
  </si>
  <si>
    <t>Cab 365 - 19/9/24 06:20 10 Ferne Furlong Olney to MK Rail HUB</t>
  </si>
  <si>
    <t>WLFSP #633</t>
  </si>
  <si>
    <t>A-B Sky Airport Transfers Ltd - TAXICABS Booking #26789358 (RETURN)</t>
  </si>
  <si>
    <t>WLFSP 50DCA3E8-0008</t>
  </si>
  <si>
    <t>Gold Line Taxis - TAXI St Alban's Station to Hobbs Hill Wood Primary School HUB</t>
  </si>
  <si>
    <t>WLFSP 59767505A</t>
  </si>
  <si>
    <t>Gold Line Taxis - TAXI St Alban's Station to Hobbs Hill Wood Primary School HUB Duplication</t>
  </si>
  <si>
    <t>Gold Line Taxis - TAXI Hobbs Hill Wood Primary School to St Alban's Station HUB</t>
  </si>
  <si>
    <t>WLFSP 59767510A</t>
  </si>
  <si>
    <t>TFL - OYSTER BUS AUTOLOAD 070855029026 HUB</t>
  </si>
  <si>
    <t>WLFSP 14.9.24</t>
  </si>
  <si>
    <t>TFL - OYSTER BUS AUTOLOAD 070843266370 HUB</t>
  </si>
  <si>
    <t>Key Cars Bedford Ltd - TAXI Booking Reference 5F25CB328A714E5E98B6628991ED4F0E</t>
  </si>
  <si>
    <t>WLFS 17.6.24</t>
  </si>
  <si>
    <t>TFL - TFL OYSTER AUTO TOPUP 07855029026 HUB</t>
  </si>
  <si>
    <t>WLFSP 18.9.24</t>
  </si>
  <si>
    <t>Sarah Bannerman - Travel reimbursement 
(to be paid from 24/25)</t>
  </si>
  <si>
    <t>INV-0150 (part 23-24)</t>
  </si>
  <si>
    <t>TFL - TFL OYSTER AUTO TOPUP 070843266370 HUB</t>
  </si>
  <si>
    <t>WLFSP 21.9.24</t>
  </si>
  <si>
    <t>Gold Line Taxis - 07:45 Thursday 03 October 2024
From 39 Beverley Gardens, St. Albans, AL4 9BJ
To St Albans City Railway Station, AL1 3TF HUB</t>
  </si>
  <si>
    <t>WLFSP 84EXD315C-1</t>
  </si>
  <si>
    <t>Gold Line Taxis - 16:00 Friday 04 October 2024
From St Albans City Railway Station, AL1 3TF
To 39 Beverley Gardens, St. Albans HUB</t>
  </si>
  <si>
    <t>WLFSP 84EXD3164</t>
  </si>
  <si>
    <t>WLFSP 25.9.24</t>
  </si>
  <si>
    <t>Knowledge Schools Trust - 18 Sep 2024 TFL - Oyster card (number 073063749458)
has been topped up HUB</t>
  </si>
  <si>
    <t>Knowledge Schools Trust - 23 Sep 2024 Spandidos Publications UK Ltd - Rent for 2nd Floor, 5 &amp; 6 King Street Cloisters 1st October 2024 to 31st December 2024 HUB</t>
  </si>
  <si>
    <t>Sarah Bannerman - Driving reimbursement - 90 miles</t>
  </si>
  <si>
    <t>Kripali Patel - Travel Expense  Watford St John</t>
  </si>
  <si>
    <t>007</t>
  </si>
  <si>
    <t>Kripali Patel - Travel  Newham Infants</t>
  </si>
  <si>
    <t>Inv 006</t>
  </si>
  <si>
    <t>Kripali Patel - Driving to Westoning Lower School</t>
  </si>
  <si>
    <t>Inv 008</t>
  </si>
  <si>
    <t>Charliey Joyce - Driving to Hammond Academy (19/09)</t>
  </si>
  <si>
    <t>Invoice 001</t>
  </si>
  <si>
    <t>Charliey Joyce - Driving to Kingsmoor School (26/90)</t>
  </si>
  <si>
    <t>Charliey Joyce - Driving to Belmore Primary School (10/10)</t>
  </si>
  <si>
    <t>Charliey Joyce - Driving to Leavesden School</t>
  </si>
  <si>
    <t>Hannah Gin-Sing - Driving reimbursement - KS2 Reading Training</t>
  </si>
  <si>
    <t>23/10</t>
  </si>
  <si>
    <t>Georgina Berry - Driving to St Theresa's</t>
  </si>
  <si>
    <t>Invoice</t>
  </si>
  <si>
    <t>Georgina Berry - Driving to Cherry Tree</t>
  </si>
  <si>
    <t>Georgina Berry - Driving to Broadfields</t>
  </si>
  <si>
    <t>Georgina Berry - Driving to Downe Manor</t>
  </si>
  <si>
    <t>Georgina Berry - Driving to Swing Gate</t>
  </si>
  <si>
    <t>Georgina Berry - Driving to Windemere</t>
  </si>
  <si>
    <t>Georgina Berry - Travel to Knutsford</t>
  </si>
  <si>
    <t>Morgan Strevens - Driving to Shillington</t>
  </si>
  <si>
    <t>Kripali Patel - Driving expenses - Stondon 23/10</t>
  </si>
  <si>
    <t>009</t>
  </si>
  <si>
    <t>Total Supplies &amp; Services Costs: Educational Supplies: Curriculum Materials - English Hub Travel</t>
  </si>
  <si>
    <t>Total</t>
  </si>
  <si>
    <t>Oct</t>
  </si>
  <si>
    <t>Sept</t>
  </si>
  <si>
    <t>N/A (refunded)</t>
  </si>
  <si>
    <t>Audits</t>
  </si>
  <si>
    <t>October credit cards - not yet uploaded to Xero</t>
  </si>
  <si>
    <t>Resources</t>
  </si>
  <si>
    <t>M&amp;S Lunch for KS2 Reading training</t>
  </si>
  <si>
    <t>M&amp;S Crisps for KS2 Reading training</t>
  </si>
  <si>
    <t>Tesco snacks and pastries for KS2 Reading training</t>
  </si>
  <si>
    <t>Morrisons plates and napkins for KS2 Reading training</t>
  </si>
  <si>
    <t>Octobers credit cards - not yet uploaded to Xero</t>
  </si>
  <si>
    <t>Cab365</t>
  </si>
  <si>
    <t>Gold Line taxis</t>
  </si>
  <si>
    <t>Not included as initial payment not reported</t>
  </si>
  <si>
    <t>1st Airport taxis</t>
  </si>
  <si>
    <t>Burnt Oak Minicabs</t>
  </si>
  <si>
    <t>Go Cars</t>
  </si>
  <si>
    <t>Oyster card + initial top up</t>
  </si>
  <si>
    <t>Panther Taxis</t>
  </si>
  <si>
    <t>A-B Sky Airport Transfers Ltd</t>
  </si>
  <si>
    <t>Oyster card top ups x 9</t>
  </si>
  <si>
    <t>N/A (original not incl.)</t>
  </si>
  <si>
    <t>Liabilities: Creditors &lt;1 year: Other accruals</t>
  </si>
  <si>
    <t>Opening Balance</t>
  </si>
  <si>
    <t>EH</t>
  </si>
  <si>
    <t>AF</t>
  </si>
  <si>
    <t>Sellincourt Primary School - Delivery of LS day - 
MPL 12/09
(to be paid from 23-24 English Hub Literacy Specialist)</t>
  </si>
  <si>
    <t>SC2024-25-035 (23-24)</t>
  </si>
  <si>
    <t>LS</t>
  </si>
  <si>
    <t>Newton Primary School - Attendance to LS day 12/09
(from 23-24 English Hub Intensive Support)</t>
  </si>
  <si>
    <t>024/008 (23-24)</t>
  </si>
  <si>
    <t>ISS</t>
  </si>
  <si>
    <t>Boxmoor Primary School - Attendance to LS days:
- 19/06
- 10/07
23/24 budget HUBI</t>
  </si>
  <si>
    <t>571</t>
  </si>
  <si>
    <t xml:space="preserve">St Teresa's Catholic Primary School - Attendance to LS day - 26/02
23/24 budget 
810220HUBI </t>
  </si>
  <si>
    <t>EH9</t>
  </si>
  <si>
    <t>Meadow Primary School - Delivery of LS days:
- Victoria Infants - 04/06
- Meppershall - 24/06
- Hadrian - 25/06
- Victoria Infants - 02/07
To be taken from 23/24 literacy specialist</t>
  </si>
  <si>
    <t>MPSI 760</t>
  </si>
  <si>
    <t>Avondale Park primary school - Delivery of LS days:
- Boxmoor 19/06, 10/07
- Greenfields 26/06
To be taken from 23/24 Literacy Specialist</t>
  </si>
  <si>
    <t>AVDSI21</t>
  </si>
  <si>
    <t>Avondale Park primary school - Attendance to Twinkl training
To be taken from 23/24 training</t>
  </si>
  <si>
    <t>Training</t>
  </si>
  <si>
    <t>Avondale Park primary school - Attendance to Monster phonics training
To be taken from 23/24 training</t>
  </si>
  <si>
    <t>Avondale Park primary school - Attendance to LW training
To be taken from 23/24 training</t>
  </si>
  <si>
    <t>Avondale Park primary school - Completion of HFL training
To be taken from 23/24 training</t>
  </si>
  <si>
    <t>Avondale Park primary school - Resource funding
To be taken from Hub 23/24 resources</t>
  </si>
  <si>
    <t>AVDSI22</t>
  </si>
  <si>
    <t>Caddington Village School - Attendance to LS days:
28/02
02/05
17/07
To be paid from Hub 23/24 intensive support</t>
  </si>
  <si>
    <t>83</t>
  </si>
  <si>
    <t>Fox Primary School - Delivery of LS days - 
- BM – Eastfield 04/06
- EC – Leavesden Green 05/06
- BM – Fenstanton and Hilton 06/06
- EC – Wheatfields 19/06
- EC – Sulivan 01/05
- BM – Fenstanton and Hilton 25/06
- EC – Dunstable Icknield 25/06
- EC – Sulivan 26/06
- VC – Perivale 26/06
- BM – Camps Hill 02/07
- VC – Petts Hill 02/07
- EC – Leavesden Green 03/07
- BM – Eastfield 09/07
- EC – Swallow Dell 10/07</t>
  </si>
  <si>
    <t>FOXSI59 (from 23/24 budget)</t>
  </si>
  <si>
    <t>Fox Primary School - Training Days
- VC @ LW champion school visit - £350
- BM @ LW champion school visit - £350
- EC @ LW champion school visit (top-up) - £175.
- BM – HFL training - £525
- VC – HFL training - £525</t>
  </si>
  <si>
    <t>Edgware Primary School - Attendance to audit (to be taken from 23-24)</t>
  </si>
  <si>
    <t>24/25 - 029 (23-24)</t>
  </si>
  <si>
    <t>Georgina Berry - Additional admin duties - George</t>
  </si>
  <si>
    <t>039 (23-24)</t>
  </si>
  <si>
    <t>LS admin</t>
  </si>
  <si>
    <t>Sarah Bannerman - Additional admin duties - Sarah</t>
  </si>
  <si>
    <t>INV-0152 (23-24)</t>
  </si>
  <si>
    <t>Greenleas School - Attendance to audit 08/11
(to be paid from 23/24 English Hub audits)</t>
  </si>
  <si>
    <t>LGLS001193 (23-24)</t>
  </si>
  <si>
    <t>Brampton Village Primary School - Resource funding (matched)
To be taken from 23-24 AF resources</t>
  </si>
  <si>
    <t>KST0624-2 (23-24)</t>
  </si>
  <si>
    <t>The Cam Academy Trust - Hartford Infants attendance to all SELD sessions 
(to be paid from 23-24 MLS/Showcases)</t>
  </si>
  <si>
    <t>CUSINV0000000761 (23-24)</t>
  </si>
  <si>
    <t>MLS/Showcases</t>
  </si>
  <si>
    <t>Avondale Park primary school - KP completing additional admin duties
(to be taken from 23-24 English Hub Literacy Specialist)</t>
  </si>
  <si>
    <t>AVDSI26 (23-24)</t>
  </si>
  <si>
    <t>Ealing Council (FAO Ealing Primary Centre) - Resource funding 
(to be taken from 23-24 AF Resources)</t>
  </si>
  <si>
    <t>90103442 (23-24)</t>
  </si>
  <si>
    <t>Ealing Council (FAO Ealing Primary Centre) - Attendance to audit 11/06
(to be paid from 23-24 AF Intensive support)</t>
  </si>
  <si>
    <t>90103459 (23-24)</t>
  </si>
  <si>
    <t>Featherstone Primary and Nursery school - Attendance to LS day - 24/06
(to be paid from 23-24 English Hub Intensive Support)</t>
  </si>
  <si>
    <t>FPS111 (23-24)</t>
  </si>
  <si>
    <t>Earls Court Free School Primary - Delivery of LS day - Ramsey Spinning 17/04</t>
  </si>
  <si>
    <t>INV-2844 (23-24)</t>
  </si>
  <si>
    <t>Earls Court Free School Primary - Caroline shadowing LS day</t>
  </si>
  <si>
    <t>Earls Court Free School Primary - SR completing additional admin duties</t>
  </si>
  <si>
    <t>Stukeley Meadows Primary School - Attendance to LS day
(to be paid from 23/24 Intensive support)</t>
  </si>
  <si>
    <t>00734 (23-24)</t>
  </si>
  <si>
    <t>St. Pauls C Of E Primary School - Attendance to LS day</t>
  </si>
  <si>
    <t>20575 (23-24)</t>
  </si>
  <si>
    <t>Avonmore Primary School - Delivery of LS day 
(to be paid from 23/24 Literacy Specialist)</t>
  </si>
  <si>
    <t>AVMSI14 (23-24)</t>
  </si>
  <si>
    <t>Sarah Bannerman - Delivery of LS days:
- Sawtry 11/09
- Newton 12/09
- Stukeley 18/09
- St Pauls 19/09
(to be paid from 23/24 English Hub Literacy Specialist)</t>
  </si>
  <si>
    <t>Silsoe VC Lower School - Resource funding
(to be paid from 23/24 AF Resources)</t>
  </si>
  <si>
    <t>SLS KST 3096 (23-24)</t>
  </si>
  <si>
    <t>Sawtry Infant School - Attendance to LS day</t>
  </si>
  <si>
    <t>0920240387HL (23-24)</t>
  </si>
  <si>
    <t>Kenmont Primary School - Attendance to LS day</t>
  </si>
  <si>
    <t>KEN190924 (23-24)</t>
  </si>
  <si>
    <t>Castlebar School - Attendance to AF Audit 
(part 2 of 2)</t>
  </si>
  <si>
    <t>CBS000631 (23-24)</t>
  </si>
  <si>
    <t>Castlebar School - Attendance to AF audit
(part 1 of 2)</t>
  </si>
  <si>
    <t>CBS000619 (23-24)</t>
  </si>
  <si>
    <t>Westoning Lower School - Resource funding 
(to be paid from 23/24 AF Resources)</t>
  </si>
  <si>
    <t>WLSSI47 (23-24)</t>
  </si>
  <si>
    <t>Mount Pleasant Lane primary school - Attendance to LS day
(to be paid from 23-24 English Hub Intensive Suppport)</t>
  </si>
  <si>
    <t>0000000264 (23-24)</t>
  </si>
  <si>
    <t>Thornhill Primary School - Resources 
(to be paid from 23/24 AF Resources)</t>
  </si>
  <si>
    <t>694 (23-24)</t>
  </si>
  <si>
    <t>Fox Primary School - Delivery of LS day 
(To be paid from 23/24 English Hub Literacy Specialist)</t>
  </si>
  <si>
    <t>FOXSI67 (23-24)</t>
  </si>
  <si>
    <t>Fox Primary School - BM, VC, EC additional admin duties 
(to be paid from 23/24 English Hub Literacy Specialist)</t>
  </si>
  <si>
    <t>FOXSI68 (23-24)</t>
  </si>
  <si>
    <t>Avonmore Primary School - AB additional admin duties
(to be paid from 23/24 English Hub Literacy Specialist)</t>
  </si>
  <si>
    <t>AVMSI15</t>
  </si>
  <si>
    <t>SLS KST 3097 (23-24)</t>
  </si>
  <si>
    <t>Thornhill Primary School - Resource funding 
(to be paid from 23-24 AF Resources)</t>
  </si>
  <si>
    <t>695 (23-24)</t>
  </si>
  <si>
    <t>Bellevue Place Education Trust (FAO: Watling Park) - Attendance to LS days:
11/01
07/03
23/05
11/07</t>
  </si>
  <si>
    <t>1 reference Watling Park (23-24)</t>
  </si>
  <si>
    <t>Journal</t>
  </si>
  <si>
    <t>WLFSP training:
Davina @ HFL training - £525
Davina @ LW training - £175
Davina induction training 4.5 days - £1575
Finance training - £895.20
Laura G induction training - £197.26</t>
  </si>
  <si>
    <t>WLFSP LS:
DB - Dovery 08/07 - £420
DB - Kenmont 10/09 - £420</t>
  </si>
  <si>
    <t>WLFSP LS Admin:
DB - Admin duties - £350</t>
  </si>
  <si>
    <t>WLFSP Staffing:
£4052.02</t>
  </si>
  <si>
    <t>Staffing</t>
  </si>
  <si>
    <t>Ermine Street Church Academy - Resource funding 
(to be paid from 23-24 English Hub resources)</t>
  </si>
  <si>
    <t>ERSI 112 (23-24)</t>
  </si>
  <si>
    <t>Highfield Primary School - Attendance to an audit (11/07)
(to be paid from 23/24 English Hub Audits)</t>
  </si>
  <si>
    <t>HPS00002024/007 (23-24)</t>
  </si>
  <si>
    <t>Saffron Green Primary School - Attendance to audit (25/04)
(to be paid from 23/24 English Hub Audits)</t>
  </si>
  <si>
    <t>16 - 24/25 (23-24)</t>
  </si>
  <si>
    <t>Maulden Lower School - Attendance to showcase (14/05)
(to be paid from 23/24 English Hub Medium Level Support/Showcases)</t>
  </si>
  <si>
    <t>MAU00400 (23-24)</t>
  </si>
  <si>
    <t>Queen's Manor Primary School - Resource funding 
(to be paid from 23/24 English Hub Resources)</t>
  </si>
  <si>
    <t>71 (23-24)</t>
  </si>
  <si>
    <t>Westoning Lower School - Resource funding
(to be taken from 23/24 AF Resources)</t>
  </si>
  <si>
    <t>WLSSI48 (23-24)</t>
  </si>
  <si>
    <t>Woodlands Academy - Attendance to audit 
(to be paid from 23-24 English Hub Audits)</t>
  </si>
  <si>
    <t>INV000078 (23-24)</t>
  </si>
  <si>
    <t>Total Liabilities: Creditors &lt;1 year: Other accruals</t>
  </si>
  <si>
    <t>Closing Balance</t>
  </si>
  <si>
    <t>Line</t>
  </si>
  <si>
    <t>Supplies &amp; Services Costs: Educational Supplies: Curriculum Materials - English Hub Training</t>
  </si>
  <si>
    <t>Amazon.co.uk - Read Write Inc.: Set 1, 2 &amp; 3. Speed Sound Cards: (READ WRITE INC PHONICS)
Phonics: Green &amp; Red Word Cards (Read Write Inc. Phonics Second Edition)</t>
  </si>
  <si>
    <t>WLFSP GB41EPDWABEY</t>
  </si>
  <si>
    <t>Amazon.co.uk - Logitech H111 Wired Headset, Stereo Headphones with Noise-Cancelling Microphone, 3.5mm Audio Jack</t>
  </si>
  <si>
    <t>WLFSP GB41EZDIABEY</t>
  </si>
  <si>
    <t>Amazon.co.uk - Amazon Basics AA Alkaline Batteries, Industrial Double A, 5-Year Shelf Life, 40-Pack</t>
  </si>
  <si>
    <t>Amazon.co.uk - Mouse Mat 3 Pack [30% Larger] with Stitched Edges, 275x215x3mm Mousepad Gaming Mouse Pad Mat</t>
  </si>
  <si>
    <t>Amazon.co.uk - Shipping charges</t>
  </si>
  <si>
    <t>Amazon.co.uk - QUI Presentation Clicker Pointer, 328FT Wireless Presenter Remote PPT
PowerPoint Clicker, 2.4GHz Presentation Pointer Slide Advancer for Mac,
Laptop (Green Function Indicator Light) | B09V8B2PD2</t>
  </si>
  <si>
    <t>WLFSP-DS-AEU-INV-GB-2024-134118083</t>
  </si>
  <si>
    <t>Amazon.co.uk - Shipping Charges</t>
  </si>
  <si>
    <t>Amazon.co.uk - Why Learning Fails (And What To Do About It)</t>
  </si>
  <si>
    <t>Amazon.co.uk - Ycxydr 6pcs Hand Puppets Set with Movable Mouth Africa Family Hand
Puppet Plush Doll Hand Puppet Doll Black African Family Members Toy for
Kids Storytelling, Pretend Play, Teaching, Birthday Gift | B0C3M9CLGC</t>
  </si>
  <si>
    <t>WLFSP-DS-AEU-INV-GB-2024-142310225</t>
  </si>
  <si>
    <t>Amazon.co.uk - Bigjigs Toys Table Top Puppet Theatre, Wooden Toys</t>
  </si>
  <si>
    <t>WLFSP INV-GB-135759361-2024-91559</t>
  </si>
  <si>
    <t>This invoice should not have been paid as this order was never delivered. It has since been re-ordered, which might explain why it was approved</t>
  </si>
  <si>
    <t>Amazon.co.uk - STOBOK Family Hand Puppet 6pcs Hand Puppet Set Family Members</t>
  </si>
  <si>
    <t>WLFSP DS-AEU-INV-GB-2024-88950650</t>
  </si>
  <si>
    <t>Amazon.co.uk - Giant bean Wooden Dollhouse Furniture Set, 36pcs Furniture with 4 Family Dolls</t>
  </si>
  <si>
    <t>WLFSP DS-AEU-INV-GB-2024-88950560</t>
  </si>
  <si>
    <t>Included in Octobers report - added since submission</t>
  </si>
  <si>
    <t>Amazon.co.uk - Sincere Party Kids Unisex Doctor Role Play Costume Doctor Fancy Dress Up Playsets Style A 5-7years</t>
  </si>
  <si>
    <t>WLFSP DS-AEU-INV-GB-2024-88950721</t>
  </si>
  <si>
    <t>Amazon.co.uk - Shipping charges for GB4198DKABEY</t>
  </si>
  <si>
    <t>Amazon.co.uk - 13 books</t>
  </si>
  <si>
    <t>WLFSP GB418D9NABEY</t>
  </si>
  <si>
    <t>Amazon.co.uk - King Costume Set for
Kids &amp;  30cm Doll with Super Soft Fabric Body &amp; Rattle</t>
  </si>
  <si>
    <t>Payable Credit Note</t>
  </si>
  <si>
    <t>WLFSP GB47SE3ABEC</t>
  </si>
  <si>
    <t>WLFSP GB47QYOABEC</t>
  </si>
  <si>
    <t>Amazon.co.uk - Shipping Charges for GB418D9NABEY</t>
  </si>
  <si>
    <t>Audit payments to WLFSP (Autumn 1)
•	Westfield – 11/09
•	Hobbs Hill Wood – 18/09
•	Clifton – 17/09
•	Aboyne Lodge – 24/09
•	Mount Stewart – 09/10
•	Fleetville – 14/10
•	The Meads – 21/10
•	Bevington – 23/10</t>
  </si>
  <si>
    <t>Agreed by AW (08/11)</t>
  </si>
  <si>
    <t>Supplies &amp; Services Costs: Educational Supplies: Curriculum Materials - English Hub Literacy Specialist Admin</t>
  </si>
  <si>
    <t>Literacy Specialist admin payments to WLFSP (Autumn 1)
•	Presenting at Hub visit – 02/10 = £350
•	Attendance to National EH Updates – 24/10 = £175</t>
  </si>
  <si>
    <t>MLS payments to WLFSP (Autumn 1)
•	Delivery of ‘Making a Strong Start in Reception’ = £350
•	Delivery of ‘Making a Strong Start in Phonics’ = £350
•	Delivery of ‘Supporting Struggling Readers’ = £350
•	Delivery of RAFA session 1 = £420
•	Delivery of ‘Teaching Phonics with Rigour and Fidelity’ = £350
•	Delivery of ‘High Quality Phonics Teaching’ = £350
•	Delivery of Reading Leader Network Meeting 1 = £350
•	Delivery of online showcase = £350</t>
  </si>
  <si>
    <t>Training payments to WLFSP (Autumn 1)
•	Attendance to Unlocking L&amp;S training (25/09) = £350
•	London Hubs training (04/10) = £350
•	1 day induction = £350
•	RWI live training (22/10) = £350
+ Finance training for admin team = £358</t>
  </si>
  <si>
    <t>Hope Education - Handas Surprise</t>
  </si>
  <si>
    <t>WLFSP 7504567</t>
  </si>
  <si>
    <t>Hope Education - We're Going On A Bear Hunt Character set</t>
  </si>
  <si>
    <t>TRAINLINE RAIL TICKETS EDINBURGH ABBEY BUSINESS CENTER 83 GB NULLNULL DAVINA BYNOE 2915054144 DAVINA BYNOE STP SAC 2915054144</t>
  </si>
  <si>
    <t>TRAINLINE RAIL TICKETS EDINBURGH ABBEY BUSINESS CENTER 83 GB NULLNULL CAROLINE BENTIENPERKS 2915067420 CAROLINE BENTIENPERKS STP LUT 2915067420</t>
  </si>
  <si>
    <t>TRAINLINE RAIL TICKETS EDINBURGH ABBEY BUSINESS CENTER 83 GB NULLNULL SARAH BANNERMAN 2915142230 SARAH BANNERMAN MKC EUS 2915142230</t>
  </si>
  <si>
    <t>TRAINLINE RAIL TICKETS EDINBURGH ABBEY BUSINESS CENTER 83 GB NULLNULL LIDIA DE FREITAS 2915150812 LIDIA DE FREITAS STP LUT 2915150812</t>
  </si>
  <si>
    <t>TRAINLINE RAIL TICKETS EDINBURGH ABBEY BUSINESS CENTER 83 GB NULLNULL BECKY DWYER 2915646487 BECKY DWYER TUH LBG 2915646487</t>
  </si>
  <si>
    <t>TRAINLINE RAIL TICKETS EDINBURGH ABBEY BUSINESS CENTER 83 GB NULLNULL GEORGINA BERRY 2915838722 GEORGINA BERRY HPD BFR 2915838722</t>
  </si>
  <si>
    <t>TRAINLINE RAIL TICKETS EDINBURGH ABBEY BUSINESS CENTER 83 GB NULLNULL SARAH BANNERMAN 2915845803 SARAH BANNERMAN MKC EUS 2915845803</t>
  </si>
  <si>
    <t>TRAINLINE RAIL TICKETS EDINBURGH ABBEY BUSINESS CENTER 83 GB NULLNULL CAROLINE BENTIENPERKS 2915846971 CAROLINE BENTIENPERKS STP FLT 2915846971</t>
  </si>
  <si>
    <t>TRAINLINE RAIL TICKETS EDINBURGH ABBEY BUSINESS CENTER 83 GB NULLNULL DAVINA BYNOE 2915874989 DAVINA BYNOE STP SAC 2915874989</t>
  </si>
  <si>
    <t>Fox Primary School - Delivery of audit:
BM - St Thomas of Canterbury 16/10</t>
  </si>
  <si>
    <t>FOXSI86</t>
  </si>
  <si>
    <t>Avondale Park primary school - Delivery of audit - Stondon 23/10</t>
  </si>
  <si>
    <t>AVDSI32</t>
  </si>
  <si>
    <t>Avonmore Primary School - Delivery of audit:
Colham Manor 02/10</t>
  </si>
  <si>
    <t>AVMSI18</t>
  </si>
  <si>
    <t>Harmondsworth Primary School - Attendance to audit - 5/11</t>
  </si>
  <si>
    <t>INV000268</t>
  </si>
  <si>
    <t>Newton Primary School - Attendance to graduated audit - 21/11</t>
  </si>
  <si>
    <t>024/011</t>
  </si>
  <si>
    <t>Georgina Berry - Delivery of audits:
- South Hill
- Knutsford
- Harpenden Academy
- The Grove</t>
  </si>
  <si>
    <t>#041</t>
  </si>
  <si>
    <t>Nov</t>
  </si>
  <si>
    <t>WLFSP GB47QYNABEC</t>
  </si>
  <si>
    <t>WLFSP GB47QYPABEC</t>
  </si>
  <si>
    <t>Amazon.co.uk - Bigjigs Toys Table Top Puppet Theatre, Wooden Toys, Puppet Theatre For Kids, Puppet Show, Puppets For Children, Wooden Toys For 3 Year Olds, Hand Puppets, Finger Puppets</t>
  </si>
  <si>
    <t>WLFSP INV-GB-135759361-2024-119549</t>
  </si>
  <si>
    <t>Cosy Direct - Development order - Dress up trolley for EYFS</t>
  </si>
  <si>
    <t>SI1531040</t>
  </si>
  <si>
    <t>Cosy Direct - Development order dispatch charge</t>
  </si>
  <si>
    <t>Cosy Direct SI1528379</t>
  </si>
  <si>
    <t>Templefield Lower School - Attendance to LS day 02/10 (part 1)</t>
  </si>
  <si>
    <t>TEMP000455</t>
  </si>
  <si>
    <t>Newfield Primary School - Attendance to LS day - 11/11</t>
  </si>
  <si>
    <t>KST Eng Hub Autumn 1</t>
  </si>
  <si>
    <t>Templefield Lower School - Attendance to LS day 02/10 (part 2)</t>
  </si>
  <si>
    <t>TEMP000456</t>
  </si>
  <si>
    <t>Victoria Church of England Infant &amp; Nursery School - Attendance to LS day - 10/10</t>
  </si>
  <si>
    <t>528</t>
  </si>
  <si>
    <t>Parkfield Primary School - Attendance to LS day - 28/11</t>
  </si>
  <si>
    <t>PPSI 1372</t>
  </si>
  <si>
    <t>ECFSP - Delivery of LS days:
St Mary's 18/09
Templeford 02/10
Wheatfields 16/10</t>
  </si>
  <si>
    <t>INV-2994</t>
  </si>
  <si>
    <t>Sarah Bannerman - Delivery of LS days:
•	Sawtry Infants – 09/10
•	Watling Park – 10/10
•	Caddington – 16/10
•	Stukeley – 24/10</t>
  </si>
  <si>
    <t>INV-0155</t>
  </si>
  <si>
    <t>Swallow Dell Primary and Nursery School - Delivery of LS days:
•	Hammond Academy – 19/09
•	Kingsmoor – 26/09
•	Parkfield – 03/10
•	Belmore – 10/10
•	Leavesden – 17/10</t>
  </si>
  <si>
    <t>04/11</t>
  </si>
  <si>
    <t>Avondale Park primary school - Delivery of LS days:
- Newnham Infants 25/09
- Watford St Johns 02/10
- Westoning Lower 16/10</t>
  </si>
  <si>
    <t>Georgina Berry - Delivery of LS days:
-	Swing Gate – 19/09
-	Cherry Tree – 24/09
-	Broadfield – 26/09
-	Windermere – 03/10
-	St Teresa – 08/10
-	Downe Manor – 16/10</t>
  </si>
  <si>
    <t>WLFSP INV276259273</t>
  </si>
  <si>
    <t>WLFSP MC14991043</t>
  </si>
  <si>
    <t>Watford St John's Church of England Primary School - Resource funding</t>
  </si>
  <si>
    <t>INV-12442</t>
  </si>
  <si>
    <t>Clophill St. Mary's CofE Lower School - Resource funding</t>
  </si>
  <si>
    <t>Main 132</t>
  </si>
  <si>
    <t>St. Helen’s Primary School - Resource funding (matched)</t>
  </si>
  <si>
    <t>2024-036</t>
  </si>
  <si>
    <t>Parkfield Primary School - Resource funding</t>
  </si>
  <si>
    <t>PPSI 1366</t>
  </si>
  <si>
    <t>Westfield Primary School &amp; Nursery - Resource funding</t>
  </si>
  <si>
    <t>English Hub 2</t>
  </si>
  <si>
    <t>Shillington Lower School - Resource funding</t>
  </si>
  <si>
    <t>SHILL24/36 English Hub</t>
  </si>
  <si>
    <t>Thomas's Academy - Resource funding</t>
  </si>
  <si>
    <t>TAINV0013</t>
  </si>
  <si>
    <t>Allenby primary school - Resource funding</t>
  </si>
  <si>
    <t>ALIN000211</t>
  </si>
  <si>
    <t>Georgina Berry - Books to support with TSRC</t>
  </si>
  <si>
    <t>042</t>
  </si>
  <si>
    <t>Adam Hickman - SELD Prep + Delivery (sessions 1 and 2)</t>
  </si>
  <si>
    <t>034</t>
  </si>
  <si>
    <t>Georgina Berry - -	Delivery ‘KS2 Reading: Bringing the Reading Framework to Life’ (30/09) = £525
-	TSRC Session 1 prep and delivery = £420</t>
  </si>
  <si>
    <t>KST Enterprises Ltd - Delivery of 'The Role of Background Knowledge in Reading' - 26/11</t>
  </si>
  <si>
    <t>INV-8291</t>
  </si>
  <si>
    <t>Dodson Press Consultancy Ltd - Supporting Blending and Developing Fluency</t>
  </si>
  <si>
    <t>ELS031</t>
  </si>
  <si>
    <t>ECFSP - Attendance to London Hubs training 04/10</t>
  </si>
  <si>
    <t>Sarah Bannerman - Attendance to training:
- London Hubs training 04/10
- RWI training 22/10</t>
  </si>
  <si>
    <t>Fox Primary School - Attendance to London Hubs Training 04/10
- Beckie Miles
- Verity Corbett</t>
  </si>
  <si>
    <t>Avondale Park primary school - Attendance to London Hubs training 04/10</t>
  </si>
  <si>
    <t>Dodson Press Consultancy Ltd - ELS Training - Supporting SEND</t>
  </si>
  <si>
    <t>ELS036</t>
  </si>
  <si>
    <t>Avonmore Primary School - Attendance to RWI training 22/10</t>
  </si>
  <si>
    <t>Wandle Learning Partnership - Delivery fee for LDN Hubs Training 04/10</t>
  </si>
  <si>
    <t>WTSI 2072</t>
  </si>
  <si>
    <t>Elmhurst Primary School - Cost of RWI live training at Elmhurst (22/10)</t>
  </si>
  <si>
    <t>ELSI 358</t>
  </si>
  <si>
    <t>Ruth Miskin Literacy - RWI data day - 19/11</t>
  </si>
  <si>
    <t>INV-92050</t>
  </si>
  <si>
    <t>Dodson Press Consultancy Ltd - Delivery of LS PS support sessions</t>
  </si>
  <si>
    <t>ELS045</t>
  </si>
  <si>
    <t>Georgina Berry - Attendance to London Hubs Training - 04/10</t>
  </si>
  <si>
    <t xml:space="preserve">Wix </t>
  </si>
  <si>
    <t>Zoom - Nov</t>
  </si>
  <si>
    <t>Mailchimp - Nov</t>
  </si>
  <si>
    <t>M&amp;S sandwiches for RWI data day</t>
  </si>
  <si>
    <t>November credit cards - not yet uploaded to Xero</t>
  </si>
  <si>
    <t>M&amp;S snaks for RWI data day</t>
  </si>
  <si>
    <t>Sainsburys snacks for RWI data day</t>
  </si>
  <si>
    <t>Amazon.co.uk - Shipping charges GB418D9NABEY</t>
  </si>
  <si>
    <t>WLFSP-SI1528379</t>
  </si>
  <si>
    <t>Reported as £31.66 in Oct - additional £1.32 added to November report</t>
  </si>
  <si>
    <t>Reported as £59.68 in Oct - additional £2.49 added to November report</t>
  </si>
  <si>
    <t xml:space="preserve">Giles to add original invoice number (GB418D9NABEY) to description </t>
  </si>
  <si>
    <t>Swallow Dell Primary and Nursery School - Attendance to London Hubs training 04/10</t>
  </si>
  <si>
    <t>Sarah Bannerman - Driving expenses (217 miles) and TFL reimbursement (£5.50)</t>
  </si>
  <si>
    <t>Rebecca Miles - Driving costs to Camps Hill</t>
  </si>
  <si>
    <t>Inv 001</t>
  </si>
  <si>
    <t>Kripali Patel - Driving expenses to Greenfields Primary (13/11)</t>
  </si>
  <si>
    <t>Inv 010</t>
  </si>
  <si>
    <t>Kripali Patel - Driving expenses to Boxmoor Primary School</t>
  </si>
  <si>
    <t>Invoice 011</t>
  </si>
  <si>
    <t>Rebecca Miles - Driving expenses to Eastfield (20/11)</t>
  </si>
  <si>
    <t>Inv 25.11.24</t>
  </si>
  <si>
    <t>Kripali Patel - Driving to Lady Margaret School (LW Champion)</t>
  </si>
  <si>
    <t>Inv 012</t>
  </si>
  <si>
    <t>TRAINLINE RAIL TICKETS EDINBURGH ABBEY BUSINESS CENTER 83 GB NULLNULL BECKY DWYER 2916244930 BECKY DWYER TUH SVG 2916244930</t>
  </si>
  <si>
    <t>October trainline statement - not yet on Xero</t>
  </si>
  <si>
    <t>TRAINLINE RAIL TICKETS EDINBURGH ABBEY BUSINESS CENTER 83 GB NULLNULL CHARLIEY JOYCE 2916438256 CHARLIEY JOYCE SAC HEN 2916438256</t>
  </si>
  <si>
    <t>TRAINLINE RAIL TICKETS EDINBURGH ABBEY BUSINESS CENTER 83 GB NULLNULL CHARLIEY JOYCE 2916442117 CHARLIEY JOYCE SAC STP 2916442117</t>
  </si>
  <si>
    <t>TRAINLINE RAIL TICKETS EDINBURGH ABBEY BUSINESS CENTER 83 GB NULLNULL LIDIA DE FREITAS 2916547540 LIDIA DE FREITAS EUS BKM 2916547540</t>
  </si>
  <si>
    <t>TRAINLINE RAIL TICKETS EDINBURGH ABBEY BUSINESS CENTER 83 GB NULLNULL SARAH BANNERMAN 2916556157 SARAH BANNERMAN MKC EUS 2916556157</t>
  </si>
  <si>
    <t>TRAINLINE RAIL TICKETS EDINBURGH ABBEY BUSINESS CENTER 83 GB NULLNULL GEORGINA BERRY 2916589728 GEORGINA BERRY HPD ZFD 2916589728</t>
  </si>
  <si>
    <t>TRAINLINE RAIL TICKETS EDINBURGH ABBEY BUSINESS CENTER 83 GB NULLNULL ALEXANDRA BAGGE 2917219158 ALEXANDRA BAGGE WHP LUT 2917219158</t>
  </si>
  <si>
    <t>TRAINLINE RAIL TICKETS EDINBURGH ABBEY BUSINESS CENTER 83 GB NULLNULL CAROLINE BENTIENPERKS 2917234939 CAROLINE BENTIENPERKS STP HUN 2917234939</t>
  </si>
  <si>
    <t>TRAINLINE RAIL TICKETS EDINBURGH ABBEY BUSINESS CENTER 83 GB NULLNULL DAVINA BYNOE 2917241705 DAVINA BYNOE STP SAC 2917241705</t>
  </si>
  <si>
    <t>TRAINLINE RAIL TICKETS EDINBURGH ABBEY BUSINESS CENTER 83 GB NULLNULL DAVINA BYNOE 2917242293 DAVINA BYNOE STP HUN 291724229</t>
  </si>
  <si>
    <t>TRAINLINE RAIL TICKETS EDINBURGH ABBEY BUSINESS CENTER 83 GB NULLNULL DAVINA BYNOE 2917242293 DAVINA BYNOE STP HUN 2917242293</t>
  </si>
  <si>
    <t>TRAINLINE RAIL TICKETS EDINBURGH ABBEY BUSINESS CENTER 83 GB NULLNULL SARAH BANNERMAN 2917790933 SARAH BANNERMAN MKC EUS 2917790933</t>
  </si>
  <si>
    <t>TRAINLINE RAIL TICKETS EDINBURGH ABBEY BUSINESS CENTER 83 GB NULLNULL DAVINA BYNOE 2917816688 DAVINA BYNOE STP LEA 2917816688</t>
  </si>
  <si>
    <t>TRAINLINE RAIL TICKETS EDINBURGH ABBEY BUSINESS CENTER 83 GB NULLNULL SARAH BANNERMAN 2917891499 SARAH BANNERMAN MKC EUS 2917891499</t>
  </si>
  <si>
    <t>TRAINLINE RAIL TICKETS EDINBURGH ABBEY BUSINESS CENTER 83 GB NULLNULL LIDIA DE FREITAS 2918430234 LIDIA DE FREITAS STP LUT 2918430234</t>
  </si>
  <si>
    <t>TRAINLINE RAIL TICKETS EDINBURGH ABBEY BUSINESS CENTER 83 GB NULLNULL GEORGINA BERRY 2919062206 GEORGINA BERRY HPD ZFD 2919062206</t>
  </si>
  <si>
    <t>November trainline statement - not yet on Xero</t>
  </si>
  <si>
    <t>TRAINLINE RAIL TICKETS EDINBURGH ABBEY BUSINESS CENTER 83 GB NULLNULL DAVINA BYNOE 2919063624 DAVINA BYNOE STP LUT 2919063624</t>
  </si>
  <si>
    <t>TRAINLINE RAIL TICKETS EDINBURGH ABBEY BUSINESS CENTER 83 GB NULLNULL CAROLINE BENTIEN PERKS 2919065092 CAROLINE BENTIEN PERKS STP LUT 2919065092</t>
  </si>
  <si>
    <t>TRAINLINE RAIL TICKETS EDINBURGH ABBEY BUSINESS CENTER 83 GB NULLNULL DAVINA BYNOE 2919087284 DAVINA BYNOE STP HUN 2919087284</t>
  </si>
  <si>
    <t>TRAINLINE RAIL TICKETS EDINBURGH ABBEY BUSINESS CENTER 83 GB NULLNULL BECKY DWYER 2920390719 BECKY DWYER TUH BDM 2920390719</t>
  </si>
  <si>
    <t>TRAINLINE RAIL TICKETS EDINBURGH ABBEY BUSINESS CENTER 83 GB NULLNULL DAVINA BYNOE 2920481993 DAVINA BYNOE EUS LBZ 2920481993</t>
  </si>
  <si>
    <t>TRAINLINE RAIL TICKETS EDINBURGH ABBEY BUSINESS CENTER 83 GB NULLNULL DAVINA BYNOE 2921030182 DAVINA BYNOE BFR FLT 2921030182</t>
  </si>
  <si>
    <t>TRAINLINE RAIL TICKETS EDINBURGH ABBEY BUSINESS CENTER 83 GB NULLNULL SARAH BANNERMAN 2921036438 SARAH BANNERMAN MKC EUS 2921036438</t>
  </si>
  <si>
    <t>TRAINLINE RAIL TICKETS EDINBURGH ABBEY BUSINESS CENTER 83 GB NULLNULL CAROLINE BENTIEN PARKS 2921044020 CAROLINE BENTIEN PARKS STP FLT 2921044020</t>
  </si>
  <si>
    <t>TRAINLINE RAIL TICKETS EDINBURGH ABBEY BUSINESS CENTER 83 GB NULLNULL CHARLIEY JOYCE 2921699761 CHARLIEY JOYCE SAC HEN 2921699761</t>
  </si>
  <si>
    <t>TRAINLINE RAIL TICKETS EDINBURGH ABBEY BUSINESS CENTER 83 GB NULLNULL GEORGINA BERRY 2921703671 GEORGINA BERRY HPD ZFD 2921703671</t>
  </si>
  <si>
    <t>TRAINLINE RAIL TICKETS EDINBURGH ABBEY BUSINESS CENTER 83 GB NULLNULL DAVINA BYNOE 2921713785 DAVINA BYNOE NWD LUT 2921713785</t>
  </si>
  <si>
    <t>WWW.GLOBETAXIS.COM TAXICABS/LIMOUSINES</t>
  </si>
  <si>
    <t>November credit card statement - not yet on Xero</t>
  </si>
  <si>
    <t>PANTHER TAXIS LTD TAXICABS/LIMOUSINES</t>
  </si>
  <si>
    <t>TFL OYSTER AUTO TOPUP PASSENGER RAILWAYS</t>
  </si>
  <si>
    <t>Zettle_*Cab365 TAXICABS/LIMOUSINES</t>
  </si>
  <si>
    <t>OYSTER BUS AUTOLOAD PASSENGER RAILWAYS</t>
  </si>
  <si>
    <t>TAXI PRICE COMPARE COMPUTER SOFTWARE STORES</t>
  </si>
  <si>
    <t>A-B SKY TAXICABS/LIMOUSINES</t>
  </si>
  <si>
    <t>PCC* MINICABS HUB TAXICABS/LIMOUSINES</t>
  </si>
  <si>
    <t>A1 taxis TAXICABS/LIMOUSINES</t>
  </si>
  <si>
    <t>Agreed by AW (08/11), added  on dec statement dated 31.10.2024</t>
  </si>
  <si>
    <t>Literacy Specialist payments to WLFSP (Autumn 1) (Transfer of Davina's costs to the English Hub code - Autumn 1 - Literacy Specialist - DB)
•	Thomas’s Academy – 17/09
•	Newfield – 23/09
•	Glebe – 30/09
•	Queen’s Manor – 02/10
•	Allenby – 07/10
•	Elmgrove – 08/10</t>
  </si>
  <si>
    <t xml:space="preserve">VAT needs to be changed </t>
  </si>
  <si>
    <t>Agreed by AW (08/11) came up on Dec transactions</t>
  </si>
  <si>
    <t>Moved from the travel line/ moved on dec transactions</t>
  </si>
  <si>
    <t>sep total:</t>
  </si>
  <si>
    <t xml:space="preserve">November credit card statement - not yet on Xero/ came up on dec statement </t>
  </si>
  <si>
    <t>Giles to reallocate to development line (currently allocated to ECFSP EYFS)/Dec statement: development</t>
  </si>
  <si>
    <t>Oxford University Press - ELS FLASHCARDS RECEPTION/YR 1</t>
  </si>
  <si>
    <t>WLFSP-500159007</t>
  </si>
  <si>
    <t>Amazon.co.uk - TONIFUL 100mm X 10m Royal Blue Satin Ribbon Wide Ribbon Wedding
Car Ribbon for Cutting Ceremony Kit Grand Opening Chair Sash Hair Bows
Craft Gift Wrapping Party Decoration4 Inch x 11ydRoyal Blue</t>
  </si>
  <si>
    <t>GB4AFZ3ABEC</t>
  </si>
  <si>
    <t>Dec</t>
  </si>
  <si>
    <t>Harpenden Academy - Hub Funding - Attendance at Audit – 24/10</t>
  </si>
  <si>
    <t>HRPSI1084</t>
  </si>
  <si>
    <t>The Meads Primary School - Attendance to audit - 21/10</t>
  </si>
  <si>
    <t>MPS416</t>
  </si>
  <si>
    <t>Knutsford Primary Academy - Attendance to audit - 17/10</t>
  </si>
  <si>
    <t>172</t>
  </si>
  <si>
    <t>Camps Hill primary school - Attendance to audit - 08/11</t>
  </si>
  <si>
    <t>0000000946</t>
  </si>
  <si>
    <t>Mount Pleasant Lane primary school - Attendance to Audit – 05/12 @ £100</t>
  </si>
  <si>
    <t>SI/0000000002</t>
  </si>
  <si>
    <t>Whitings Hill primary school - Attendance to Audit 6/11/24</t>
  </si>
  <si>
    <t>INVOICE NO. 262</t>
  </si>
  <si>
    <t>Ramsey Infants School - Attendance to audit 8.11.24</t>
  </si>
  <si>
    <t>RISI 54</t>
  </si>
  <si>
    <t>Avondale Park primary school - Delivery of audits - Boxmoor 20/11</t>
  </si>
  <si>
    <t>AVDSI34</t>
  </si>
  <si>
    <t>Alconbury CofE Primary School - Attendance to grad audit - 06/11</t>
  </si>
  <si>
    <t>SO68</t>
  </si>
  <si>
    <t>Bevington Primary School - Attendance to audit - 23/10</t>
  </si>
  <si>
    <t>BEV25</t>
  </si>
  <si>
    <t>Georgina Berry - 2 x audits (Kenilworth &amp; Holtsmere)</t>
  </si>
  <si>
    <t>Invoice #045</t>
  </si>
  <si>
    <t>Abbots Ripton CofE Primary School - Attendance to a Literacy Specialist 
audit (14/11/2024)</t>
  </si>
  <si>
    <t>Invoice no: AR032024</t>
  </si>
  <si>
    <t>Clifton Primary School - Attendance to Audit – 17/09 = £100</t>
  </si>
  <si>
    <t>INVOICE NO: 92</t>
  </si>
  <si>
    <t>Avonmore Primary School - Delivery of audits - Whitings Hill 06/11</t>
  </si>
  <si>
    <t>AVMSI22</t>
  </si>
  <si>
    <t>Fox Primary School - Audits
• Acton Gardens – 05/11=£700
• Camps Hill – 08/11=£700
= £1400</t>
  </si>
  <si>
    <t>FOXSI102</t>
  </si>
  <si>
    <t>Dovery Academy - Attendance to grad audit - 04/12</t>
  </si>
  <si>
    <t>INV-3086</t>
  </si>
  <si>
    <t>Boxmoor Primary School - Attendance to Audit 20/11/2024</t>
  </si>
  <si>
    <t>Invoice No: 580</t>
  </si>
  <si>
    <t>Sarah Bannerman - Delivery of Audit Days
 Harmondsworth (5/11)
 Alconbury (6/11)
 Abbots Rippon (14/11)
 Newton (21/11)</t>
  </si>
  <si>
    <t>Inv 0157</t>
  </si>
  <si>
    <t>Holtsmere End Infant and Nursery School - Attendance to audit - 07/11</t>
  </si>
  <si>
    <t>15</t>
  </si>
  <si>
    <t>Kensworth CE Academy - Attendance to grad audit - 04/12</t>
  </si>
  <si>
    <t>KESI 59</t>
  </si>
  <si>
    <t>Stondon Lower School - Attendance to Audit Day (23/10)</t>
  </si>
  <si>
    <t>STON24/018EH</t>
  </si>
  <si>
    <t>CRM Month Auditor reported</t>
  </si>
  <si>
    <t>Transfer of Davina's costs to the English Hub code - Autumn 2 - Audits - DB</t>
  </si>
  <si>
    <t>#354402</t>
  </si>
  <si>
    <t>No new transactions in Dec</t>
  </si>
  <si>
    <t>Dunstable Icknield Lower School - LS Day Attendance Thursday 28.11.24</t>
  </si>
  <si>
    <t>DILSI12</t>
  </si>
  <si>
    <t>Greenfields Primary School - Attendance to LS day - 13/11</t>
  </si>
  <si>
    <t>Fenstanton and Hilton Primary School - Attendance to LS day 4th Dec 2024</t>
  </si>
  <si>
    <t>Windermere primary school - Attendance to LS day - 28/11</t>
  </si>
  <si>
    <t>2024/037</t>
  </si>
  <si>
    <t>Downe Manor primary school - Attendance to LS day 26/11</t>
  </si>
  <si>
    <t>022</t>
  </si>
  <si>
    <t>Swing Gate Infant School and Nursery - Attendance to LS days:
-19/09
-19/11</t>
  </si>
  <si>
    <t>INV670</t>
  </si>
  <si>
    <t>Central Primary School - Attendance to LS day - 14/11</t>
  </si>
  <si>
    <t>INVOICE 00360</t>
  </si>
  <si>
    <t>Hemingford Grey School - Attendance to LS day - 20/11</t>
  </si>
  <si>
    <t>2024/28</t>
  </si>
  <si>
    <t>St Teresa's Catholic Primary School - Attendance to LS day - 12/11</t>
  </si>
  <si>
    <t>EH111</t>
  </si>
  <si>
    <t>Broadfield Academy - Attendance to LS 14/11</t>
  </si>
  <si>
    <t>BRO-99</t>
  </si>
  <si>
    <t>Eastfield Infant and Nursery School - Attendance to LS day - 20/11</t>
  </si>
  <si>
    <t>061224</t>
  </si>
  <si>
    <t>Clifton Primary School - Attendance to LS day – 03/12 =£150</t>
  </si>
  <si>
    <t>Leedon Lower School - Attendance to LS-Day 12/11</t>
  </si>
  <si>
    <t>INVOICE NO. 301</t>
  </si>
  <si>
    <t>Kingsmoor Lower School - Attendance LS 21.11.24</t>
  </si>
  <si>
    <t>KLS No:15</t>
  </si>
  <si>
    <t>Aboyne Lodge primary school - Attendance to LS Day 26/11/2024</t>
  </si>
  <si>
    <t>Invoice: ABL174</t>
  </si>
  <si>
    <t>Wheatfields Primary School - Attendance to LS days - 16/10, 04/12</t>
  </si>
  <si>
    <t>WPS425</t>
  </si>
  <si>
    <t>Leavesden Green JMI School &amp; Nursery - Alex Quickenden’s attendance LS day on 17 
October</t>
  </si>
  <si>
    <t>Invoice No: 10888</t>
  </si>
  <si>
    <t>Sulivan Primary School - Attendance to LS day - 12/12</t>
  </si>
  <si>
    <t>40</t>
  </si>
  <si>
    <t>Cherry Tree Primary School - Attendance to LS day 03/12</t>
  </si>
  <si>
    <t>CTSI 258</t>
  </si>
  <si>
    <t>Cherry Tree Primary School - Attendance to LS day - 24/09</t>
  </si>
  <si>
    <t>CTSI 246</t>
  </si>
  <si>
    <t>Hammond Academy - Attendance to LS day - 14/11</t>
  </si>
  <si>
    <t>HAM-56</t>
  </si>
  <si>
    <t>Fulham Primary School - Attendance to LS Day - 02/12</t>
  </si>
  <si>
    <t>INV NUMBER 57</t>
  </si>
  <si>
    <t>Newfield Primary School - Attendance to LS day – 11/11/24</t>
  </si>
  <si>
    <t>INVOICE Ref: KST Eng Hub Autumn 2</t>
  </si>
  <si>
    <t>Templefield Lower School - LS day 20th November 2024</t>
  </si>
  <si>
    <t>TEMP000460</t>
  </si>
  <si>
    <t>Sellincourt Primary School - LS Days:
Central - 14th November 
Dunstable Ickneild - 28th November</t>
  </si>
  <si>
    <t>SC2024-25-065</t>
  </si>
  <si>
    <t>Avondale Park primary school - Delivery of LS days - Greenfields 13/11</t>
  </si>
  <si>
    <t>Georgina Berry - LS days (St Teresa’s, Windermere, Downe Manor, Swing Gate, Broadfield, Cherrytree, Drayton Manor, Gt Gad</t>
  </si>
  <si>
    <t>Avonmore Primary School - Delivery of LS day - Harlesden 20/11</t>
  </si>
  <si>
    <t>Fox Primary School - LS Days
• Eastfield – 20/11
= £420</t>
  </si>
  <si>
    <t>Swallow Dell Primary and Nursery School - LS 
Day Hammond (14/11) 
Kingsmoor (21/11) 
Parkfield (28/11)</t>
  </si>
  <si>
    <t>Sarah Bannerman - Delivery of LS Days
 Slip Ends (13/11)
 Hemmingford Grey (20/11)
 Watling Park (28/11)</t>
  </si>
  <si>
    <t>Sarah Bannerman - LS Day:
 Stukeley Meadows (12/12)</t>
  </si>
  <si>
    <t>Inv 0158</t>
  </si>
  <si>
    <t>Transfer of Davina's costs to the English Hub code - Autumn 2 - Literacy Specialist - DB</t>
  </si>
  <si>
    <t>Bevington Primary School - Resource Funding</t>
  </si>
  <si>
    <t>BEV23</t>
  </si>
  <si>
    <t>Bevington Primary School - Resource funding</t>
  </si>
  <si>
    <t>WLFSP BEV24</t>
  </si>
  <si>
    <t>Shillington Lower School - Resource Funding</t>
  </si>
  <si>
    <t>SHILL24/37 English Hu</t>
  </si>
  <si>
    <t>Shackleton Primary School - Agreed funding for Shackleton Primary - Book order</t>
  </si>
  <si>
    <t>INV-0863</t>
  </si>
  <si>
    <t>Agreed by AW (08/11)/ on Dec statement</t>
  </si>
  <si>
    <t>Georgina Berry - TSRC session 2</t>
  </si>
  <si>
    <t>Transfer of Davina's costs to the English Hub code - Autumn 2 - Medium level support and showcases - DB</t>
  </si>
  <si>
    <t>Wandle Learning Partnership - Heat Map Analysis 15NOV24</t>
  </si>
  <si>
    <t>LWSI 16649</t>
  </si>
  <si>
    <t>Sellincourt Primary School - Attendance to training: 
ELS SEND training 5th November
ELS SEND training 11th November
LW Heatmap Analysis - 15th November</t>
  </si>
  <si>
    <t>Avondale Park primary school - Attendance to training:
- LW champion school (03/12) - £350
- ELS PS support (22/11) - £87.50
- ELS SEND training (11/11) - £87.50
- ELS blending and fluency training (05/11) - £87.50
- LW Heatmap analysis (19/11) - £175</t>
  </si>
  <si>
    <t>Georgina Berry - Training: Heatmap analysis
Training: Champion school event</t>
  </si>
  <si>
    <t>Avonmore Primary School - Attendance to RWI data day 19/11</t>
  </si>
  <si>
    <t>Fox Primary School - Training
• Verity attendance to LW Heatmap Analysis -
Autumn (15/11)=£175
• Beckie attendance to LW Heatmap Analysis -
Autumn (15/11)=£175
= £350</t>
  </si>
  <si>
    <t>Swallow Dell Primary and Nursery School - Training
Charliey at LW Champion School (online) 22/11 
Charliey attendance to LW Heatmap Analysis - Autumn (15/11)</t>
  </si>
  <si>
    <t>Sarah Bannerman - Attendance at Training
 RWI Data Training (19/11)</t>
  </si>
  <si>
    <t>Transfer of Davina's costs to the English Hub code - Autumn 2 - Training - DB</t>
  </si>
  <si>
    <t>Total Supplies &amp; Services Costs: Educational Supplies: Curriculum Materials - English Hub Training</t>
  </si>
  <si>
    <t>November credit card - not yet uploaded to Xero/on Dec xero</t>
  </si>
  <si>
    <t>To move to LS admin line/on Dec statement moved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</si>
</sst>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 mmm\ yyyy"/>
    <numFmt numFmtId="165" formatCode="#,##0.00;\(#,##0.00\)"/>
  </numFmts>
  <fonts count="25" x14ac:knownFonts="1">
    <font>
      <sz val="9"/>
      <color theme="1"/>
      <name val="Arial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2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9"/>
      <color rgb="FF7030A0"/>
      <name val="Arial"/>
      <family val="2"/>
    </font>
    <font>
      <sz val="11"/>
      <color theme="1"/>
      <name val="Arial"/>
      <family val="2"/>
    </font>
    <font>
      <sz val="9"/>
      <color rgb="FF00B050"/>
      <name val="Arial"/>
      <family val="2"/>
    </font>
    <font>
      <sz val="8"/>
      <name val="Arial"/>
      <family val="2"/>
    </font>
    <font>
      <sz val="9"/>
      <color rgb="FF0070C0"/>
      <name val="Arial"/>
      <family val="2"/>
    </font>
    <font>
      <sz val="9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9"/>
      <color theme="1"/>
      <name val="Arial"/>
      <family val="2"/>
    </font>
    <font>
      <sz val="8"/>
      <color theme="1"/>
      <name val="Arial"/>
      <family val="2"/>
    </font>
    <font>
      <sz val="9"/>
      <color rgb="FFFF0000"/>
      <name val="Arial"/>
      <family val="2"/>
    </font>
    <font>
      <sz val="11"/>
      <color rgb="FF006100"/>
      <name val="Calibri"/>
      <family val="2"/>
      <scheme val="minor"/>
    </font>
    <font>
      <sz val="11"/>
      <color rgb="FF00B050"/>
      <name val="Arial"/>
      <family val="2"/>
    </font>
    <font>
      <sz val="10"/>
      <color rgb="FF00B050"/>
      <name val="Arial"/>
      <family val="2"/>
    </font>
    <font>
      <sz val="11"/>
      <color rgb="FF9C570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C6EFCE"/>
      </patternFill>
    </fill>
    <fill>
      <patternFill patternType="solid">
        <fgColor theme="0"/>
        <bgColor indexed="64"/>
      </patternFill>
    </fill>
    <fill>
      <patternFill patternType="solid">
        <fgColor rgb="FFFFEB9C"/>
      </patternFill>
    </fill>
  </fills>
  <borders count="7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EBEBEB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9" fillId="3" borderId="0" applyNumberFormat="0" applyBorder="0" applyAlignment="0" applyProtection="0"/>
    <xf numFmtId="0" fontId="22" fillId="5" borderId="0" applyNumberFormat="0" applyBorder="0" applyAlignment="0" applyProtection="0"/>
  </cellStyleXfs>
  <cellXfs count="91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3" fillId="0" borderId="0" xfId="0" applyFont="1"/>
    <xf numFmtId="0" fontId="3" fillId="0" borderId="0" xfId="0" applyFont="1" applyAlignment="1">
      <alignment vertical="center"/>
    </xf>
    <xf numFmtId="0" fontId="4" fillId="0" borderId="0" xfId="0" applyFont="1"/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right" vertical="center"/>
    </xf>
    <xf numFmtId="0" fontId="5" fillId="0" borderId="1" xfId="0" applyFont="1" applyBorder="1" applyAlignment="1">
      <alignment vertical="center"/>
    </xf>
    <xf numFmtId="164" fontId="0" fillId="0" borderId="2" xfId="0" applyNumberFormat="1" applyBorder="1" applyAlignment="1">
      <alignment horizontal="left" vertical="center"/>
    </xf>
    <xf numFmtId="0" fontId="0" fillId="0" borderId="2" xfId="0" applyBorder="1" applyAlignment="1">
      <alignment vertical="center"/>
    </xf>
    <xf numFmtId="165" fontId="0" fillId="0" borderId="2" xfId="0" applyNumberFormat="1" applyBorder="1" applyAlignment="1">
      <alignment horizontal="right" vertical="center"/>
    </xf>
    <xf numFmtId="0" fontId="6" fillId="0" borderId="2" xfId="0" applyFont="1" applyBorder="1" applyAlignment="1">
      <alignment vertical="center"/>
    </xf>
    <xf numFmtId="165" fontId="6" fillId="0" borderId="2" xfId="0" applyNumberFormat="1" applyFont="1" applyBorder="1" applyAlignment="1">
      <alignment horizontal="right" vertical="center"/>
    </xf>
    <xf numFmtId="0" fontId="6" fillId="2" borderId="3" xfId="0" applyFont="1" applyFill="1" applyBorder="1" applyAlignment="1">
      <alignment vertical="center"/>
    </xf>
    <xf numFmtId="165" fontId="6" fillId="2" borderId="3" xfId="0" applyNumberFormat="1" applyFont="1" applyFill="1" applyBorder="1" applyAlignment="1">
      <alignment horizontal="right" vertical="center"/>
    </xf>
    <xf numFmtId="0" fontId="7" fillId="0" borderId="0" xfId="0" applyFont="1"/>
    <xf numFmtId="164" fontId="10" fillId="0" borderId="0" xfId="0" applyNumberFormat="1" applyFont="1" applyAlignment="1">
      <alignment horizontal="left" vertical="center"/>
    </xf>
    <xf numFmtId="0" fontId="10" fillId="0" borderId="0" xfId="0" applyFont="1" applyAlignment="1">
      <alignment vertical="center"/>
    </xf>
    <xf numFmtId="165" fontId="10" fillId="0" borderId="0" xfId="0" applyNumberFormat="1" applyFont="1" applyAlignment="1">
      <alignment horizontal="right" vertical="center"/>
    </xf>
    <xf numFmtId="164" fontId="10" fillId="0" borderId="2" xfId="0" applyNumberFormat="1" applyFont="1" applyBorder="1" applyAlignment="1">
      <alignment horizontal="left" vertical="center"/>
    </xf>
    <xf numFmtId="0" fontId="10" fillId="0" borderId="2" xfId="0" applyFont="1" applyBorder="1" applyAlignment="1">
      <alignment vertical="center"/>
    </xf>
    <xf numFmtId="165" fontId="10" fillId="0" borderId="2" xfId="0" applyNumberFormat="1" applyFont="1" applyBorder="1" applyAlignment="1">
      <alignment horizontal="right" vertical="center"/>
    </xf>
    <xf numFmtId="0" fontId="10" fillId="0" borderId="0" xfId="0" applyFont="1" applyAlignment="1">
      <alignment vertical="center" wrapText="1"/>
    </xf>
    <xf numFmtId="0" fontId="10" fillId="0" borderId="2" xfId="0" applyFont="1" applyBorder="1" applyAlignment="1">
      <alignment vertical="center" wrapText="1"/>
    </xf>
    <xf numFmtId="0" fontId="10" fillId="0" borderId="0" xfId="0" applyFont="1"/>
    <xf numFmtId="164" fontId="12" fillId="0" borderId="2" xfId="0" applyNumberFormat="1" applyFont="1" applyBorder="1" applyAlignment="1">
      <alignment horizontal="left" vertical="center"/>
    </xf>
    <xf numFmtId="0" fontId="12" fillId="0" borderId="2" xfId="0" applyFont="1" applyBorder="1" applyAlignment="1">
      <alignment vertical="center"/>
    </xf>
    <xf numFmtId="0" fontId="12" fillId="0" borderId="2" xfId="0" applyFont="1" applyBorder="1" applyAlignment="1">
      <alignment vertical="center" wrapText="1"/>
    </xf>
    <xf numFmtId="165" fontId="12" fillId="0" borderId="2" xfId="0" applyNumberFormat="1" applyFont="1" applyBorder="1" applyAlignment="1">
      <alignment horizontal="right" vertical="center"/>
    </xf>
    <xf numFmtId="0" fontId="12" fillId="0" borderId="0" xfId="0" applyFont="1"/>
    <xf numFmtId="164" fontId="13" fillId="0" borderId="2" xfId="0" applyNumberFormat="1" applyFont="1" applyBorder="1" applyAlignment="1">
      <alignment horizontal="left" vertical="center"/>
    </xf>
    <xf numFmtId="0" fontId="13" fillId="0" borderId="2" xfId="0" applyFont="1" applyBorder="1" applyAlignment="1">
      <alignment vertical="center"/>
    </xf>
    <xf numFmtId="165" fontId="13" fillId="0" borderId="2" xfId="0" applyNumberFormat="1" applyFont="1" applyBorder="1" applyAlignment="1">
      <alignment horizontal="right" vertical="center"/>
    </xf>
    <xf numFmtId="0" fontId="13" fillId="0" borderId="0" xfId="0" applyFont="1"/>
    <xf numFmtId="0" fontId="14" fillId="0" borderId="0" xfId="0" applyFont="1" applyAlignment="1">
      <alignment vertical="center"/>
    </xf>
    <xf numFmtId="0" fontId="14" fillId="0" borderId="0" xfId="0" applyFont="1" applyAlignment="1">
      <alignment vertical="center" wrapText="1"/>
    </xf>
    <xf numFmtId="0" fontId="15" fillId="0" borderId="0" xfId="0" applyFont="1" applyAlignment="1">
      <alignment wrapText="1"/>
    </xf>
    <xf numFmtId="0" fontId="0" fillId="0" borderId="0" xfId="0" applyAlignment="1">
      <alignment wrapText="1"/>
    </xf>
    <xf numFmtId="0" fontId="16" fillId="0" borderId="3" xfId="0" applyFont="1" applyBorder="1" applyAlignment="1">
      <alignment vertical="center" wrapText="1"/>
    </xf>
    <xf numFmtId="165" fontId="16" fillId="0" borderId="3" xfId="0" applyNumberFormat="1" applyFont="1" applyBorder="1" applyAlignment="1">
      <alignment horizontal="right" vertical="center" wrapText="1"/>
    </xf>
    <xf numFmtId="0" fontId="7" fillId="0" borderId="0" xfId="0" applyFont="1" applyAlignment="1">
      <alignment wrapText="1"/>
    </xf>
    <xf numFmtId="164" fontId="10" fillId="0" borderId="2" xfId="0" applyNumberFormat="1" applyFont="1" applyBorder="1" applyAlignment="1">
      <alignment horizontal="left" vertical="center" wrapText="1"/>
    </xf>
    <xf numFmtId="165" fontId="10" fillId="0" borderId="2" xfId="0" applyNumberFormat="1" applyFont="1" applyBorder="1" applyAlignment="1">
      <alignment horizontal="right" vertical="center" wrapText="1"/>
    </xf>
    <xf numFmtId="165" fontId="10" fillId="0" borderId="0" xfId="0" applyNumberFormat="1" applyFont="1" applyAlignment="1">
      <alignment wrapText="1"/>
    </xf>
    <xf numFmtId="0" fontId="10" fillId="0" borderId="0" xfId="0" applyFont="1" applyAlignment="1">
      <alignment wrapText="1"/>
    </xf>
    <xf numFmtId="164" fontId="10" fillId="0" borderId="0" xfId="0" applyNumberFormat="1" applyFont="1" applyAlignment="1">
      <alignment horizontal="left" vertical="center" wrapText="1"/>
    </xf>
    <xf numFmtId="165" fontId="10" fillId="0" borderId="0" xfId="0" applyNumberFormat="1" applyFont="1" applyAlignment="1">
      <alignment horizontal="right" vertical="center" wrapText="1"/>
    </xf>
    <xf numFmtId="164" fontId="12" fillId="0" borderId="2" xfId="0" applyNumberFormat="1" applyFont="1" applyBorder="1" applyAlignment="1">
      <alignment horizontal="left" vertical="center" wrapText="1"/>
    </xf>
    <xf numFmtId="165" fontId="12" fillId="0" borderId="2" xfId="0" applyNumberFormat="1" applyFont="1" applyBorder="1" applyAlignment="1">
      <alignment horizontal="right" vertical="center" wrapText="1"/>
    </xf>
    <xf numFmtId="165" fontId="12" fillId="0" borderId="0" xfId="0" applyNumberFormat="1" applyFont="1" applyAlignment="1">
      <alignment wrapText="1"/>
    </xf>
    <xf numFmtId="0" fontId="12" fillId="0" borderId="0" xfId="0" applyFont="1" applyAlignment="1">
      <alignment wrapText="1"/>
    </xf>
    <xf numFmtId="0" fontId="16" fillId="0" borderId="2" xfId="0" applyFont="1" applyBorder="1" applyAlignment="1">
      <alignment vertical="center" wrapText="1"/>
    </xf>
    <xf numFmtId="165" fontId="16" fillId="0" borderId="2" xfId="0" applyNumberFormat="1" applyFont="1" applyBorder="1" applyAlignment="1">
      <alignment horizontal="right" vertical="center" wrapText="1"/>
    </xf>
    <xf numFmtId="0" fontId="9" fillId="0" borderId="4" xfId="0" applyFont="1" applyBorder="1" applyAlignment="1">
      <alignment vertical="center"/>
    </xf>
    <xf numFmtId="0" fontId="9" fillId="0" borderId="5" xfId="0" applyFont="1" applyBorder="1" applyAlignment="1">
      <alignment vertical="center"/>
    </xf>
    <xf numFmtId="0" fontId="9" fillId="0" borderId="6" xfId="0" applyFont="1" applyBorder="1" applyAlignment="1">
      <alignment vertical="center"/>
    </xf>
    <xf numFmtId="0" fontId="17" fillId="0" borderId="5" xfId="0" applyFont="1" applyBorder="1" applyAlignment="1">
      <alignment vertical="center"/>
    </xf>
    <xf numFmtId="0" fontId="6" fillId="0" borderId="0" xfId="0" applyFont="1" applyAlignment="1">
      <alignment vertical="center"/>
    </xf>
    <xf numFmtId="165" fontId="6" fillId="0" borderId="0" xfId="0" applyNumberFormat="1" applyFont="1" applyAlignment="1">
      <alignment horizontal="right" vertical="center"/>
    </xf>
    <xf numFmtId="164" fontId="18" fillId="0" borderId="0" xfId="0" applyNumberFormat="1" applyFont="1" applyAlignment="1">
      <alignment horizontal="left" vertical="center"/>
    </xf>
    <xf numFmtId="0" fontId="18" fillId="0" borderId="0" xfId="0" applyFont="1" applyAlignment="1">
      <alignment vertical="center"/>
    </xf>
    <xf numFmtId="165" fontId="18" fillId="0" borderId="0" xfId="0" applyNumberFormat="1" applyFont="1" applyAlignment="1">
      <alignment horizontal="right" vertical="center"/>
    </xf>
    <xf numFmtId="0" fontId="18" fillId="0" borderId="0" xfId="0" applyFont="1"/>
    <xf numFmtId="0" fontId="8" fillId="0" borderId="0" xfId="0" applyFont="1"/>
    <xf numFmtId="164" fontId="12" fillId="0" borderId="0" xfId="0" applyNumberFormat="1" applyFont="1" applyAlignment="1">
      <alignment horizontal="left" vertical="center"/>
    </xf>
    <xf numFmtId="0" fontId="12" fillId="0" borderId="0" xfId="0" applyFont="1" applyAlignment="1">
      <alignment vertical="center"/>
    </xf>
    <xf numFmtId="165" fontId="12" fillId="0" borderId="0" xfId="0" applyNumberFormat="1" applyFont="1" applyAlignment="1">
      <alignment horizontal="right" vertical="center"/>
    </xf>
    <xf numFmtId="4" fontId="10" fillId="0" borderId="0" xfId="0" applyNumberFormat="1" applyFont="1"/>
    <xf numFmtId="0" fontId="19" fillId="4" borderId="0" xfId="1" applyFill="1"/>
    <xf numFmtId="0" fontId="10" fillId="4" borderId="2" xfId="0" applyFont="1" applyFill="1" applyBorder="1" applyAlignment="1">
      <alignment vertical="center"/>
    </xf>
    <xf numFmtId="0" fontId="20" fillId="0" borderId="5" xfId="0" applyFont="1" applyBorder="1" applyAlignment="1">
      <alignment vertical="center"/>
    </xf>
    <xf numFmtId="0" fontId="21" fillId="0" borderId="0" xfId="0" applyFont="1"/>
    <xf numFmtId="2" fontId="10" fillId="0" borderId="2" xfId="0" applyNumberFormat="1" applyFont="1" applyBorder="1" applyAlignment="1">
      <alignment horizontal="right" vertical="center"/>
    </xf>
    <xf numFmtId="2" fontId="12" fillId="0" borderId="2" xfId="0" applyNumberFormat="1" applyFont="1" applyBorder="1" applyAlignment="1">
      <alignment horizontal="right" vertical="center"/>
    </xf>
    <xf numFmtId="2" fontId="12" fillId="0" borderId="0" xfId="0" applyNumberFormat="1" applyFont="1"/>
    <xf numFmtId="165" fontId="10" fillId="0" borderId="0" xfId="0" applyNumberFormat="1" applyFont="1"/>
    <xf numFmtId="165" fontId="12" fillId="0" borderId="0" xfId="0" applyNumberFormat="1" applyFont="1"/>
    <xf numFmtId="164" fontId="10" fillId="4" borderId="0" xfId="0" applyNumberFormat="1" applyFont="1" applyFill="1" applyAlignment="1">
      <alignment horizontal="left" vertical="center"/>
    </xf>
    <xf numFmtId="2" fontId="10" fillId="0" borderId="0" xfId="0" applyNumberFormat="1" applyFont="1"/>
    <xf numFmtId="0" fontId="10" fillId="0" borderId="0" xfId="0" applyFont="1" applyAlignment="1">
      <alignment horizontal="center" wrapText="1"/>
    </xf>
    <xf numFmtId="164" fontId="18" fillId="0" borderId="2" xfId="0" applyNumberFormat="1" applyFont="1" applyBorder="1" applyAlignment="1">
      <alignment horizontal="left" vertical="center"/>
    </xf>
    <xf numFmtId="0" fontId="18" fillId="0" borderId="2" xfId="0" applyFont="1" applyBorder="1" applyAlignment="1">
      <alignment vertical="center"/>
    </xf>
    <xf numFmtId="0" fontId="18" fillId="0" borderId="2" xfId="0" applyFont="1" applyBorder="1" applyAlignment="1">
      <alignment vertical="center" wrapText="1"/>
    </xf>
    <xf numFmtId="165" fontId="18" fillId="0" borderId="2" xfId="0" applyNumberFormat="1" applyFont="1" applyBorder="1" applyAlignment="1">
      <alignment horizontal="right" vertical="center"/>
    </xf>
    <xf numFmtId="164" fontId="23" fillId="0" borderId="2" xfId="2" applyNumberFormat="1" applyFont="1" applyFill="1" applyBorder="1" applyAlignment="1">
      <alignment horizontal="left" vertical="center"/>
    </xf>
    <xf numFmtId="164" fontId="10" fillId="4" borderId="2" xfId="0" applyNumberFormat="1" applyFont="1" applyFill="1" applyBorder="1" applyAlignment="1">
      <alignment horizontal="left" vertical="center"/>
    </xf>
    <xf numFmtId="164" fontId="10" fillId="0" borderId="0" xfId="0" applyNumberFormat="1" applyFont="1" applyBorder="1" applyAlignment="1">
      <alignment horizontal="left" vertical="center"/>
    </xf>
    <xf numFmtId="0" fontId="10" fillId="0" borderId="0" xfId="0" applyFont="1" applyBorder="1" applyAlignment="1">
      <alignment vertical="center"/>
    </xf>
    <xf numFmtId="165" fontId="10" fillId="0" borderId="0" xfId="0" applyNumberFormat="1" applyFont="1" applyBorder="1" applyAlignment="1">
      <alignment horizontal="right" vertical="center"/>
    </xf>
    <xf numFmtId="0" fontId="24" fillId="0" borderId="5" xfId="0" applyFont="1" applyBorder="1" applyAlignment="1">
      <alignment vertical="center"/>
    </xf>
  </cellXfs>
  <cellStyles count="3">
    <cellStyle name="Good" xfId="1" builtinId="26"/>
    <cellStyle name="Neutral" xfId="2" builtinId="28"/>
    <cellStyle name="Normal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W416"/>
  <sheetViews>
    <sheetView showGridLines="0" tabSelected="1" topLeftCell="A244" zoomScaleNormal="100" workbookViewId="0">
      <selection activeCell="D179" sqref="D179"/>
    </sheetView>
  </sheetViews>
  <sheetFormatPr defaultRowHeight="14.25" x14ac:dyDescent="0.2"/>
  <cols>
    <col min="1" max="1" width="7" style="55" customWidth="1"/>
    <col min="2" max="2" width="12.140625" customWidth="1"/>
    <col min="3" max="3" width="15.28515625" customWidth="1"/>
    <col min="4" max="4" width="71.5703125" customWidth="1"/>
    <col min="5" max="5" width="26.28515625" customWidth="1"/>
    <col min="6" max="6" width="9" customWidth="1"/>
    <col min="7" max="7" width="8" customWidth="1"/>
    <col min="8" max="8" width="19.28515625" customWidth="1"/>
    <col min="9" max="9" width="9" customWidth="1"/>
    <col min="10" max="10" width="7.28515625" customWidth="1"/>
    <col min="11" max="11" width="39.5703125" customWidth="1"/>
  </cols>
  <sheetData>
    <row r="1" spans="1:11" s="1" customFormat="1" ht="16.7" customHeight="1" x14ac:dyDescent="0.25">
      <c r="A1" s="54"/>
      <c r="B1" s="2" t="s">
        <v>0</v>
      </c>
      <c r="C1" s="2"/>
      <c r="D1" s="2"/>
      <c r="E1" s="2"/>
      <c r="F1" s="2"/>
      <c r="G1" s="2"/>
      <c r="H1" s="2"/>
      <c r="I1" s="2"/>
      <c r="J1" s="2"/>
    </row>
    <row r="2" spans="1:11" s="3" customFormat="1" ht="14.45" customHeight="1" x14ac:dyDescent="0.2">
      <c r="A2" s="55"/>
      <c r="B2" s="4" t="s">
        <v>1</v>
      </c>
      <c r="C2" s="4"/>
      <c r="D2" s="4"/>
      <c r="E2" s="4"/>
      <c r="F2" s="4"/>
      <c r="G2" s="4"/>
      <c r="H2" s="4"/>
      <c r="I2" s="4"/>
      <c r="J2" s="4"/>
    </row>
    <row r="3" spans="1:11" ht="13.35" customHeight="1" x14ac:dyDescent="0.2"/>
    <row r="4" spans="1:11" s="5" customFormat="1" ht="12.2" customHeight="1" x14ac:dyDescent="0.2">
      <c r="A4" s="55"/>
      <c r="B4" s="6" t="s">
        <v>2</v>
      </c>
      <c r="C4" s="6" t="s">
        <v>3</v>
      </c>
      <c r="D4" s="6" t="s">
        <v>4</v>
      </c>
      <c r="E4" s="6" t="s">
        <v>5</v>
      </c>
      <c r="F4" s="7" t="s">
        <v>6</v>
      </c>
      <c r="G4" s="7" t="s">
        <v>7</v>
      </c>
      <c r="H4" s="7" t="s">
        <v>8</v>
      </c>
      <c r="I4" s="7" t="s">
        <v>9</v>
      </c>
      <c r="J4" s="7" t="s">
        <v>10</v>
      </c>
    </row>
    <row r="5" spans="1:11" ht="13.35" customHeight="1" x14ac:dyDescent="0.2"/>
    <row r="6" spans="1:11" s="5" customFormat="1" ht="12.2" customHeight="1" x14ac:dyDescent="0.2">
      <c r="A6" s="55"/>
      <c r="B6" s="8" t="s">
        <v>11</v>
      </c>
      <c r="C6" s="8"/>
      <c r="D6" s="8"/>
      <c r="E6" s="8"/>
      <c r="F6" s="8"/>
      <c r="G6" s="8"/>
      <c r="H6" s="8"/>
      <c r="I6" s="8"/>
      <c r="J6" s="8"/>
    </row>
    <row r="7" spans="1:11" ht="31.7" customHeight="1" x14ac:dyDescent="0.2">
      <c r="A7" s="55" t="s">
        <v>214</v>
      </c>
      <c r="B7" s="17">
        <v>45566</v>
      </c>
      <c r="C7" s="18" t="s">
        <v>12</v>
      </c>
      <c r="D7" s="23" t="s">
        <v>13</v>
      </c>
      <c r="E7" s="18" t="s">
        <v>14</v>
      </c>
      <c r="F7" s="19">
        <v>1251.43</v>
      </c>
      <c r="G7" s="19">
        <v>0</v>
      </c>
      <c r="H7" s="19">
        <f>(F7 - G7)</f>
        <v>1251.43</v>
      </c>
      <c r="I7" s="19">
        <v>1251.43</v>
      </c>
      <c r="J7" s="19">
        <v>0</v>
      </c>
    </row>
    <row r="8" spans="1:11" ht="31.7" customHeight="1" x14ac:dyDescent="0.2">
      <c r="A8" s="55" t="s">
        <v>214</v>
      </c>
      <c r="B8" s="20">
        <v>45566</v>
      </c>
      <c r="C8" s="21" t="s">
        <v>12</v>
      </c>
      <c r="D8" s="24" t="s">
        <v>15</v>
      </c>
      <c r="E8" s="21" t="s">
        <v>14</v>
      </c>
      <c r="F8" s="22">
        <v>557.59</v>
      </c>
      <c r="G8" s="22">
        <v>0</v>
      </c>
      <c r="H8" s="22">
        <f t="shared" ref="H8:H13" si="0">((H7 + F8) - G8)</f>
        <v>1809.02</v>
      </c>
      <c r="I8" s="22">
        <v>557.59</v>
      </c>
      <c r="J8" s="22">
        <v>0</v>
      </c>
    </row>
    <row r="9" spans="1:11" ht="31.7" customHeight="1" x14ac:dyDescent="0.2">
      <c r="A9" s="55" t="s">
        <v>214</v>
      </c>
      <c r="B9" s="20">
        <v>45566</v>
      </c>
      <c r="C9" s="21" t="s">
        <v>12</v>
      </c>
      <c r="D9" s="24" t="s">
        <v>16</v>
      </c>
      <c r="E9" s="21" t="s">
        <v>14</v>
      </c>
      <c r="F9" s="22">
        <v>100</v>
      </c>
      <c r="G9" s="22">
        <v>0</v>
      </c>
      <c r="H9" s="22">
        <f t="shared" si="0"/>
        <v>1909.02</v>
      </c>
      <c r="I9" s="22">
        <v>100</v>
      </c>
      <c r="J9" s="22">
        <v>0</v>
      </c>
    </row>
    <row r="10" spans="1:11" ht="10.9" customHeight="1" x14ac:dyDescent="0.2">
      <c r="A10" s="55" t="s">
        <v>214</v>
      </c>
      <c r="B10" s="20">
        <v>45573</v>
      </c>
      <c r="C10" s="21" t="s">
        <v>12</v>
      </c>
      <c r="D10" s="21" t="s">
        <v>17</v>
      </c>
      <c r="E10" s="21" t="s">
        <v>18</v>
      </c>
      <c r="F10" s="22">
        <v>150</v>
      </c>
      <c r="G10" s="22">
        <v>0</v>
      </c>
      <c r="H10" s="22">
        <f t="shared" si="0"/>
        <v>2059.02</v>
      </c>
      <c r="I10" s="22">
        <v>150</v>
      </c>
      <c r="J10" s="22">
        <v>0</v>
      </c>
    </row>
    <row r="11" spans="1:11" ht="31.7" customHeight="1" x14ac:dyDescent="0.2">
      <c r="A11" s="55" t="s">
        <v>214</v>
      </c>
      <c r="B11" s="20">
        <v>45580</v>
      </c>
      <c r="C11" s="21" t="s">
        <v>12</v>
      </c>
      <c r="D11" s="24" t="s">
        <v>19</v>
      </c>
      <c r="E11" s="21" t="s">
        <v>20</v>
      </c>
      <c r="F11" s="22">
        <v>100</v>
      </c>
      <c r="G11" s="22">
        <v>0</v>
      </c>
      <c r="H11" s="22">
        <f t="shared" si="0"/>
        <v>2159.02</v>
      </c>
      <c r="I11" s="22">
        <v>100</v>
      </c>
      <c r="J11" s="22">
        <v>0</v>
      </c>
    </row>
    <row r="12" spans="1:11" ht="31.7" customHeight="1" x14ac:dyDescent="0.2">
      <c r="A12" s="55" t="s">
        <v>214</v>
      </c>
      <c r="B12" s="20">
        <v>45587</v>
      </c>
      <c r="C12" s="21" t="s">
        <v>12</v>
      </c>
      <c r="D12" s="24" t="s">
        <v>21</v>
      </c>
      <c r="E12" s="21" t="s">
        <v>22</v>
      </c>
      <c r="F12" s="22">
        <v>204.75</v>
      </c>
      <c r="G12" s="22">
        <v>0</v>
      </c>
      <c r="H12" s="22">
        <f t="shared" si="0"/>
        <v>2363.77</v>
      </c>
      <c r="I12" s="22">
        <v>204.75</v>
      </c>
      <c r="J12" s="22">
        <v>0</v>
      </c>
    </row>
    <row r="13" spans="1:11" ht="31.7" customHeight="1" x14ac:dyDescent="0.2">
      <c r="A13" s="55" t="s">
        <v>214</v>
      </c>
      <c r="B13" s="20">
        <v>45590</v>
      </c>
      <c r="C13" s="21" t="s">
        <v>12</v>
      </c>
      <c r="D13" s="24" t="s">
        <v>23</v>
      </c>
      <c r="E13" s="21" t="s">
        <v>24</v>
      </c>
      <c r="F13" s="22">
        <v>243.12</v>
      </c>
      <c r="G13" s="22">
        <v>0</v>
      </c>
      <c r="H13" s="22">
        <f t="shared" si="0"/>
        <v>2606.89</v>
      </c>
      <c r="I13" s="22">
        <v>243.12</v>
      </c>
      <c r="J13" s="22">
        <v>0</v>
      </c>
    </row>
    <row r="14" spans="1:11" x14ac:dyDescent="0.2">
      <c r="B14" s="20"/>
      <c r="C14" s="21"/>
      <c r="D14" s="24"/>
      <c r="E14" s="21"/>
      <c r="F14" s="22"/>
      <c r="G14" s="22"/>
      <c r="H14" s="22"/>
      <c r="I14" s="22"/>
      <c r="J14" s="22"/>
      <c r="K14" s="16" t="s">
        <v>602</v>
      </c>
    </row>
    <row r="15" spans="1:11" ht="10.9" customHeight="1" x14ac:dyDescent="0.2">
      <c r="B15" s="12" t="s">
        <v>25</v>
      </c>
      <c r="C15" s="12"/>
      <c r="D15" s="12"/>
      <c r="E15" s="12"/>
      <c r="F15" s="13">
        <f>SUM(F7:F13)</f>
        <v>2606.89</v>
      </c>
      <c r="G15" s="13">
        <f>SUM(G7:G13)</f>
        <v>0</v>
      </c>
      <c r="H15" s="13">
        <f>H13</f>
        <v>2606.89</v>
      </c>
      <c r="I15" s="13">
        <f>SUM(I7:I13)</f>
        <v>2606.89</v>
      </c>
      <c r="J15" s="13">
        <f>SUM(J7:J13)</f>
        <v>0</v>
      </c>
    </row>
    <row r="16" spans="1:11" ht="13.35" customHeight="1" x14ac:dyDescent="0.2"/>
    <row r="17" spans="1:23" s="5" customFormat="1" ht="12.2" customHeight="1" x14ac:dyDescent="0.2">
      <c r="A17" s="55"/>
      <c r="B17" s="8" t="s">
        <v>26</v>
      </c>
      <c r="C17" s="8"/>
      <c r="D17" s="8"/>
      <c r="E17" s="8"/>
      <c r="F17" s="8"/>
      <c r="G17" s="8"/>
      <c r="H17" s="8"/>
      <c r="I17" s="8"/>
      <c r="J17" s="8"/>
    </row>
    <row r="18" spans="1:23" x14ac:dyDescent="0.2">
      <c r="A18" s="55" t="s">
        <v>214</v>
      </c>
      <c r="B18" s="17">
        <v>45582</v>
      </c>
      <c r="C18" s="18" t="s">
        <v>12</v>
      </c>
      <c r="D18" s="18" t="s">
        <v>27</v>
      </c>
      <c r="E18" s="18" t="s">
        <v>28</v>
      </c>
      <c r="F18" s="19">
        <v>100</v>
      </c>
      <c r="G18" s="19">
        <v>0</v>
      </c>
      <c r="H18" s="19">
        <f>(F18 - G18)</f>
        <v>100</v>
      </c>
      <c r="I18" s="19">
        <v>100</v>
      </c>
      <c r="J18" s="19">
        <v>0</v>
      </c>
    </row>
    <row r="19" spans="1:23" ht="10.9" customHeight="1" x14ac:dyDescent="0.2">
      <c r="A19" s="55" t="s">
        <v>214</v>
      </c>
      <c r="B19" s="20">
        <v>45583</v>
      </c>
      <c r="C19" s="21" t="s">
        <v>12</v>
      </c>
      <c r="D19" s="21" t="s">
        <v>29</v>
      </c>
      <c r="E19" s="21" t="s">
        <v>30</v>
      </c>
      <c r="F19" s="22">
        <v>100</v>
      </c>
      <c r="G19" s="22">
        <v>0</v>
      </c>
      <c r="H19" s="22">
        <f t="shared" ref="H19:H42" si="1">((H18 + F19) - G19)</f>
        <v>200</v>
      </c>
      <c r="I19" s="22">
        <v>100</v>
      </c>
      <c r="J19" s="22">
        <v>0</v>
      </c>
    </row>
    <row r="20" spans="1:23" ht="10.9" customHeight="1" x14ac:dyDescent="0.2">
      <c r="A20" s="55" t="s">
        <v>214</v>
      </c>
      <c r="B20" s="20">
        <v>45583</v>
      </c>
      <c r="C20" s="21" t="s">
        <v>12</v>
      </c>
      <c r="D20" s="21" t="s">
        <v>31</v>
      </c>
      <c r="E20" s="21" t="s">
        <v>32</v>
      </c>
      <c r="F20" s="22">
        <v>100</v>
      </c>
      <c r="G20" s="22">
        <v>0</v>
      </c>
      <c r="H20" s="22">
        <f t="shared" si="1"/>
        <v>300</v>
      </c>
      <c r="I20" s="22">
        <v>100</v>
      </c>
      <c r="J20" s="22">
        <v>0</v>
      </c>
    </row>
    <row r="21" spans="1:23" x14ac:dyDescent="0.2">
      <c r="A21" s="55" t="s">
        <v>214</v>
      </c>
      <c r="B21" s="20">
        <v>45586</v>
      </c>
      <c r="C21" s="21" t="s">
        <v>12</v>
      </c>
      <c r="D21" s="21" t="s">
        <v>33</v>
      </c>
      <c r="E21" s="21" t="s">
        <v>34</v>
      </c>
      <c r="F21" s="22">
        <v>100</v>
      </c>
      <c r="G21" s="22">
        <v>0</v>
      </c>
      <c r="H21" s="22">
        <f t="shared" si="1"/>
        <v>400</v>
      </c>
      <c r="I21" s="22">
        <v>100</v>
      </c>
      <c r="J21" s="22">
        <v>0</v>
      </c>
    </row>
    <row r="22" spans="1:23" ht="36" x14ac:dyDescent="0.2">
      <c r="A22" s="55" t="s">
        <v>214</v>
      </c>
      <c r="B22" s="20">
        <v>45586</v>
      </c>
      <c r="C22" s="21" t="s">
        <v>12</v>
      </c>
      <c r="D22" s="24" t="s">
        <v>35</v>
      </c>
      <c r="E22" s="21" t="s">
        <v>36</v>
      </c>
      <c r="F22" s="22">
        <v>1400</v>
      </c>
      <c r="G22" s="22">
        <v>0</v>
      </c>
      <c r="H22" s="22">
        <f t="shared" si="1"/>
        <v>1800</v>
      </c>
      <c r="I22" s="22">
        <v>1400</v>
      </c>
      <c r="J22" s="22">
        <v>0</v>
      </c>
    </row>
    <row r="23" spans="1:23" x14ac:dyDescent="0.2">
      <c r="A23" s="55" t="s">
        <v>214</v>
      </c>
      <c r="B23" s="20">
        <v>45586</v>
      </c>
      <c r="C23" s="21" t="s">
        <v>12</v>
      </c>
      <c r="D23" s="21" t="s">
        <v>37</v>
      </c>
      <c r="E23" s="21" t="s">
        <v>38</v>
      </c>
      <c r="F23" s="22">
        <v>100</v>
      </c>
      <c r="G23" s="22">
        <v>0</v>
      </c>
      <c r="H23" s="22">
        <f t="shared" si="1"/>
        <v>1900</v>
      </c>
      <c r="I23" s="22">
        <v>100</v>
      </c>
      <c r="J23" s="22">
        <v>0</v>
      </c>
    </row>
    <row r="24" spans="1:23" x14ac:dyDescent="0.2">
      <c r="A24" s="55" t="s">
        <v>214</v>
      </c>
      <c r="B24" s="20">
        <v>45587</v>
      </c>
      <c r="C24" s="21" t="s">
        <v>12</v>
      </c>
      <c r="D24" s="21" t="s">
        <v>39</v>
      </c>
      <c r="E24" s="21" t="s">
        <v>40</v>
      </c>
      <c r="F24" s="22">
        <v>100</v>
      </c>
      <c r="G24" s="22">
        <v>0</v>
      </c>
      <c r="H24" s="22">
        <f t="shared" si="1"/>
        <v>2000</v>
      </c>
      <c r="I24" s="22">
        <v>100</v>
      </c>
      <c r="J24" s="22">
        <v>0</v>
      </c>
    </row>
    <row r="25" spans="1:23" x14ac:dyDescent="0.2">
      <c r="A25" s="55" t="s">
        <v>214</v>
      </c>
      <c r="B25" s="20">
        <v>45587</v>
      </c>
      <c r="C25" s="21" t="s">
        <v>12</v>
      </c>
      <c r="D25" s="21" t="s">
        <v>41</v>
      </c>
      <c r="E25" s="21" t="s">
        <v>42</v>
      </c>
      <c r="F25" s="22">
        <v>100</v>
      </c>
      <c r="G25" s="22">
        <v>0</v>
      </c>
      <c r="H25" s="22">
        <f t="shared" si="1"/>
        <v>2100</v>
      </c>
      <c r="I25" s="22">
        <v>100</v>
      </c>
      <c r="J25" s="22">
        <v>0</v>
      </c>
    </row>
    <row r="26" spans="1:23" x14ac:dyDescent="0.2">
      <c r="A26" s="55" t="s">
        <v>214</v>
      </c>
      <c r="B26" s="20">
        <v>45589</v>
      </c>
      <c r="C26" s="21" t="s">
        <v>12</v>
      </c>
      <c r="D26" s="21" t="s">
        <v>43</v>
      </c>
      <c r="E26" s="21" t="s">
        <v>44</v>
      </c>
      <c r="F26" s="22">
        <v>100</v>
      </c>
      <c r="G26" s="22">
        <v>0</v>
      </c>
      <c r="H26" s="22">
        <f t="shared" si="1"/>
        <v>2200</v>
      </c>
      <c r="I26" s="22">
        <v>100</v>
      </c>
      <c r="J26" s="22">
        <v>0</v>
      </c>
    </row>
    <row r="27" spans="1:23" x14ac:dyDescent="0.2">
      <c r="A27" s="55" t="s">
        <v>214</v>
      </c>
      <c r="B27" s="20">
        <v>45590</v>
      </c>
      <c r="C27" s="21" t="s">
        <v>12</v>
      </c>
      <c r="D27" s="21" t="s">
        <v>45</v>
      </c>
      <c r="E27" s="21" t="s">
        <v>46</v>
      </c>
      <c r="F27" s="22">
        <v>100</v>
      </c>
      <c r="G27" s="22">
        <v>0</v>
      </c>
      <c r="H27" s="22">
        <f t="shared" si="1"/>
        <v>2300</v>
      </c>
      <c r="I27" s="22">
        <v>100</v>
      </c>
      <c r="J27" s="22">
        <v>0</v>
      </c>
    </row>
    <row r="28" spans="1:23" ht="24" x14ac:dyDescent="0.2">
      <c r="A28" s="55" t="s">
        <v>214</v>
      </c>
      <c r="B28" s="20">
        <v>45594</v>
      </c>
      <c r="C28" s="21" t="s">
        <v>12</v>
      </c>
      <c r="D28" s="24" t="s">
        <v>47</v>
      </c>
      <c r="E28" s="21" t="s">
        <v>48</v>
      </c>
      <c r="F28" s="22">
        <v>700</v>
      </c>
      <c r="G28" s="22">
        <v>0</v>
      </c>
      <c r="H28" s="22">
        <f t="shared" si="1"/>
        <v>3000</v>
      </c>
      <c r="I28" s="22">
        <v>700</v>
      </c>
      <c r="J28" s="22">
        <v>0</v>
      </c>
    </row>
    <row r="29" spans="1:23" ht="108" x14ac:dyDescent="0.2">
      <c r="A29" s="55" t="s">
        <v>214</v>
      </c>
      <c r="B29" s="20">
        <v>45595</v>
      </c>
      <c r="C29" s="21"/>
      <c r="D29" s="24" t="s">
        <v>381</v>
      </c>
      <c r="E29" s="21"/>
      <c r="F29" s="22">
        <v>5600</v>
      </c>
      <c r="G29" s="22"/>
      <c r="H29" s="22">
        <f t="shared" si="1"/>
        <v>8600</v>
      </c>
      <c r="I29" s="22"/>
      <c r="J29" s="22"/>
      <c r="K29" s="80" t="s">
        <v>544</v>
      </c>
      <c r="L29" s="30"/>
    </row>
    <row r="30" spans="1:23" ht="24" x14ac:dyDescent="0.2">
      <c r="A30" s="55" t="s">
        <v>411</v>
      </c>
      <c r="B30" s="20">
        <v>45600</v>
      </c>
      <c r="C30" s="21" t="s">
        <v>12</v>
      </c>
      <c r="D30" s="24" t="s">
        <v>399</v>
      </c>
      <c r="E30" s="21" t="s">
        <v>400</v>
      </c>
      <c r="F30" s="22">
        <v>700</v>
      </c>
      <c r="G30" s="22">
        <v>0</v>
      </c>
      <c r="H30" s="22">
        <f t="shared" si="1"/>
        <v>9300</v>
      </c>
      <c r="I30" s="22">
        <v>700</v>
      </c>
      <c r="J30" s="22">
        <v>0</v>
      </c>
      <c r="K30" s="25"/>
    </row>
    <row r="31" spans="1:23" s="5" customFormat="1" x14ac:dyDescent="0.2">
      <c r="A31" s="55" t="s">
        <v>411</v>
      </c>
      <c r="B31" s="20">
        <v>45602</v>
      </c>
      <c r="C31" s="21" t="s">
        <v>12</v>
      </c>
      <c r="D31" s="21" t="s">
        <v>401</v>
      </c>
      <c r="E31" s="21" t="s">
        <v>402</v>
      </c>
      <c r="F31" s="22">
        <v>700</v>
      </c>
      <c r="G31" s="22">
        <v>0</v>
      </c>
      <c r="H31" s="22">
        <f t="shared" si="1"/>
        <v>10000</v>
      </c>
      <c r="I31" s="22">
        <v>700</v>
      </c>
      <c r="J31" s="22">
        <v>0</v>
      </c>
      <c r="K31" s="25"/>
      <c r="L31"/>
    </row>
    <row r="32" spans="1:23" ht="24" x14ac:dyDescent="0.2">
      <c r="A32" s="55" t="s">
        <v>411</v>
      </c>
      <c r="B32" s="20">
        <v>45607</v>
      </c>
      <c r="C32" s="21" t="s">
        <v>12</v>
      </c>
      <c r="D32" s="24" t="s">
        <v>403</v>
      </c>
      <c r="E32" s="21" t="s">
        <v>404</v>
      </c>
      <c r="F32" s="22">
        <v>700</v>
      </c>
      <c r="G32" s="22">
        <v>0</v>
      </c>
      <c r="H32" s="22">
        <f t="shared" si="1"/>
        <v>10700</v>
      </c>
      <c r="I32" s="22">
        <v>700</v>
      </c>
      <c r="J32" s="22">
        <v>0</v>
      </c>
      <c r="K32" s="25"/>
      <c r="L32" s="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</row>
    <row r="33" spans="1:23" x14ac:dyDescent="0.2">
      <c r="A33" s="55" t="s">
        <v>411</v>
      </c>
      <c r="B33" s="20">
        <v>45614</v>
      </c>
      <c r="C33" s="21" t="s">
        <v>12</v>
      </c>
      <c r="D33" s="21" t="s">
        <v>405</v>
      </c>
      <c r="E33" s="21" t="s">
        <v>406</v>
      </c>
      <c r="F33" s="22">
        <v>100</v>
      </c>
      <c r="G33" s="22">
        <v>0</v>
      </c>
      <c r="H33" s="22">
        <f t="shared" si="1"/>
        <v>10800</v>
      </c>
      <c r="I33" s="22">
        <v>100</v>
      </c>
      <c r="J33" s="22">
        <v>0</v>
      </c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</row>
    <row r="34" spans="1:23" x14ac:dyDescent="0.2">
      <c r="A34" s="55" t="s">
        <v>411</v>
      </c>
      <c r="B34" s="20">
        <v>45617</v>
      </c>
      <c r="C34" s="21" t="s">
        <v>12</v>
      </c>
      <c r="D34" s="21" t="s">
        <v>407</v>
      </c>
      <c r="E34" s="21" t="s">
        <v>408</v>
      </c>
      <c r="F34" s="22">
        <v>100</v>
      </c>
      <c r="G34" s="22">
        <v>0</v>
      </c>
      <c r="H34" s="22">
        <f t="shared" si="1"/>
        <v>10900</v>
      </c>
      <c r="I34" s="22">
        <v>100</v>
      </c>
      <c r="J34" s="22">
        <v>0</v>
      </c>
      <c r="K34" s="25"/>
      <c r="L34" s="25"/>
      <c r="M34" s="25"/>
      <c r="N34" s="25"/>
      <c r="O34" s="30"/>
      <c r="P34" s="30"/>
      <c r="Q34" s="30"/>
    </row>
    <row r="35" spans="1:23" ht="60" x14ac:dyDescent="0.2">
      <c r="A35" s="55" t="s">
        <v>411</v>
      </c>
      <c r="B35" s="20">
        <v>45622</v>
      </c>
      <c r="C35" s="21" t="s">
        <v>12</v>
      </c>
      <c r="D35" s="24" t="s">
        <v>409</v>
      </c>
      <c r="E35" s="21" t="s">
        <v>410</v>
      </c>
      <c r="F35" s="22">
        <v>2800</v>
      </c>
      <c r="G35" s="22">
        <v>0</v>
      </c>
      <c r="H35" s="22">
        <f t="shared" si="1"/>
        <v>13700</v>
      </c>
      <c r="I35" s="22">
        <v>2800</v>
      </c>
      <c r="J35" s="22">
        <v>0</v>
      </c>
      <c r="K35" s="76">
        <f>SUM(F18:F35)</f>
        <v>13700</v>
      </c>
      <c r="L35" s="25"/>
      <c r="M35" s="30"/>
      <c r="N35" s="30"/>
    </row>
    <row r="36" spans="1:23" ht="15" x14ac:dyDescent="0.2">
      <c r="A36" s="55" t="s">
        <v>556</v>
      </c>
      <c r="B36" s="85">
        <v>45631</v>
      </c>
      <c r="C36" s="21" t="s">
        <v>12</v>
      </c>
      <c r="D36" s="21" t="s">
        <v>557</v>
      </c>
      <c r="E36" s="21" t="s">
        <v>558</v>
      </c>
      <c r="F36" s="22">
        <v>100</v>
      </c>
      <c r="G36" s="22">
        <v>0</v>
      </c>
      <c r="H36" s="22">
        <f t="shared" si="1"/>
        <v>13800</v>
      </c>
      <c r="I36" s="22">
        <v>100</v>
      </c>
      <c r="J36" s="22">
        <v>0</v>
      </c>
      <c r="M36" s="30"/>
      <c r="N36" s="30"/>
    </row>
    <row r="37" spans="1:23" x14ac:dyDescent="0.2">
      <c r="A37" s="55" t="s">
        <v>556</v>
      </c>
      <c r="B37" s="20">
        <v>45631</v>
      </c>
      <c r="C37" s="21" t="s">
        <v>12</v>
      </c>
      <c r="D37" s="21" t="s">
        <v>559</v>
      </c>
      <c r="E37" s="21" t="s">
        <v>560</v>
      </c>
      <c r="F37" s="22">
        <v>100</v>
      </c>
      <c r="G37" s="22">
        <v>0</v>
      </c>
      <c r="H37" s="22">
        <f t="shared" si="1"/>
        <v>13900</v>
      </c>
      <c r="I37" s="22">
        <v>100</v>
      </c>
      <c r="J37" s="22">
        <v>0</v>
      </c>
      <c r="M37" s="30"/>
      <c r="N37" s="30"/>
    </row>
    <row r="38" spans="1:23" x14ac:dyDescent="0.2">
      <c r="A38" s="55" t="s">
        <v>556</v>
      </c>
      <c r="B38" s="20">
        <v>45631</v>
      </c>
      <c r="C38" s="21" t="s">
        <v>12</v>
      </c>
      <c r="D38" s="21" t="s">
        <v>561</v>
      </c>
      <c r="E38" s="21" t="s">
        <v>562</v>
      </c>
      <c r="F38" s="22">
        <v>100</v>
      </c>
      <c r="G38" s="22">
        <v>0</v>
      </c>
      <c r="H38" s="22">
        <f t="shared" si="1"/>
        <v>14000</v>
      </c>
      <c r="I38" s="22">
        <v>100</v>
      </c>
      <c r="J38" s="22">
        <v>0</v>
      </c>
      <c r="M38" s="30"/>
      <c r="N38" s="30"/>
    </row>
    <row r="39" spans="1:23" x14ac:dyDescent="0.2">
      <c r="A39" s="55" t="s">
        <v>556</v>
      </c>
      <c r="B39" s="20">
        <v>45631</v>
      </c>
      <c r="C39" s="21" t="s">
        <v>12</v>
      </c>
      <c r="D39" s="21" t="s">
        <v>563</v>
      </c>
      <c r="E39" s="21" t="s">
        <v>564</v>
      </c>
      <c r="F39" s="22">
        <v>100</v>
      </c>
      <c r="G39" s="22">
        <v>0</v>
      </c>
      <c r="H39" s="22">
        <f t="shared" si="1"/>
        <v>14100</v>
      </c>
      <c r="I39" s="22">
        <v>100</v>
      </c>
      <c r="J39" s="22">
        <v>0</v>
      </c>
      <c r="M39" s="30"/>
      <c r="N39" s="30"/>
    </row>
    <row r="40" spans="1:23" x14ac:dyDescent="0.2">
      <c r="A40" s="55" t="s">
        <v>556</v>
      </c>
      <c r="B40" s="20">
        <v>45631</v>
      </c>
      <c r="C40" s="21" t="s">
        <v>12</v>
      </c>
      <c r="D40" s="21" t="s">
        <v>565</v>
      </c>
      <c r="E40" s="21" t="s">
        <v>566</v>
      </c>
      <c r="F40" s="22">
        <v>100</v>
      </c>
      <c r="G40" s="22">
        <v>0</v>
      </c>
      <c r="H40" s="22">
        <f t="shared" si="1"/>
        <v>14200</v>
      </c>
      <c r="I40" s="22">
        <v>100</v>
      </c>
      <c r="J40" s="22">
        <v>0</v>
      </c>
      <c r="M40" s="30"/>
      <c r="N40" s="30"/>
    </row>
    <row r="41" spans="1:23" x14ac:dyDescent="0.2">
      <c r="A41" s="55" t="s">
        <v>556</v>
      </c>
      <c r="B41" s="20">
        <v>45632</v>
      </c>
      <c r="C41" s="21" t="s">
        <v>12</v>
      </c>
      <c r="D41" s="21" t="s">
        <v>567</v>
      </c>
      <c r="E41" s="21" t="s">
        <v>568</v>
      </c>
      <c r="F41" s="22">
        <v>100</v>
      </c>
      <c r="G41" s="22">
        <v>0</v>
      </c>
      <c r="H41" s="22">
        <f t="shared" si="1"/>
        <v>14300</v>
      </c>
      <c r="I41" s="22">
        <v>100</v>
      </c>
      <c r="J41" s="22">
        <v>0</v>
      </c>
      <c r="M41" s="30"/>
      <c r="N41" s="30"/>
    </row>
    <row r="42" spans="1:23" x14ac:dyDescent="0.2">
      <c r="A42" s="55" t="s">
        <v>556</v>
      </c>
      <c r="B42" s="20">
        <v>45632</v>
      </c>
      <c r="C42" s="21" t="s">
        <v>12</v>
      </c>
      <c r="D42" s="21" t="s">
        <v>569</v>
      </c>
      <c r="E42" s="21" t="s">
        <v>570</v>
      </c>
      <c r="F42" s="22">
        <v>100</v>
      </c>
      <c r="G42" s="22">
        <v>0</v>
      </c>
      <c r="H42" s="22">
        <f t="shared" si="1"/>
        <v>14400</v>
      </c>
      <c r="I42" s="22">
        <v>100</v>
      </c>
      <c r="J42" s="22">
        <v>0</v>
      </c>
      <c r="M42" s="30"/>
      <c r="N42" s="30"/>
    </row>
    <row r="43" spans="1:23" x14ac:dyDescent="0.2">
      <c r="A43" s="55" t="s">
        <v>556</v>
      </c>
      <c r="B43" s="20">
        <v>45632</v>
      </c>
      <c r="C43" s="21" t="s">
        <v>12</v>
      </c>
      <c r="D43" s="21" t="s">
        <v>571</v>
      </c>
      <c r="E43" s="21" t="s">
        <v>572</v>
      </c>
      <c r="F43" s="22">
        <v>700</v>
      </c>
      <c r="G43" s="22">
        <v>0</v>
      </c>
      <c r="H43" s="22">
        <f t="shared" ref="H43:H57" si="2">((H42 + F43) - G43)</f>
        <v>15100</v>
      </c>
      <c r="I43" s="22">
        <v>700</v>
      </c>
      <c r="J43" s="22">
        <v>0</v>
      </c>
      <c r="M43" s="30"/>
      <c r="N43" s="30"/>
    </row>
    <row r="44" spans="1:23" x14ac:dyDescent="0.2">
      <c r="A44" s="55" t="s">
        <v>556</v>
      </c>
      <c r="B44" s="20">
        <v>45632</v>
      </c>
      <c r="C44" s="21" t="s">
        <v>12</v>
      </c>
      <c r="D44" s="21" t="s">
        <v>573</v>
      </c>
      <c r="E44" s="21" t="s">
        <v>574</v>
      </c>
      <c r="F44" s="22">
        <v>100</v>
      </c>
      <c r="G44" s="22">
        <v>0</v>
      </c>
      <c r="H44" s="22">
        <f t="shared" si="2"/>
        <v>15200</v>
      </c>
      <c r="I44" s="22">
        <v>100</v>
      </c>
      <c r="J44" s="22">
        <v>0</v>
      </c>
      <c r="M44" s="30"/>
      <c r="N44" s="30"/>
    </row>
    <row r="45" spans="1:23" x14ac:dyDescent="0.2">
      <c r="A45" s="55" t="s">
        <v>556</v>
      </c>
      <c r="B45" s="20">
        <v>45632</v>
      </c>
      <c r="C45" s="21" t="s">
        <v>12</v>
      </c>
      <c r="D45" s="21" t="s">
        <v>575</v>
      </c>
      <c r="E45" s="21" t="s">
        <v>576</v>
      </c>
      <c r="F45" s="22">
        <v>100</v>
      </c>
      <c r="G45" s="22">
        <v>0</v>
      </c>
      <c r="H45" s="22">
        <f t="shared" si="2"/>
        <v>15300</v>
      </c>
      <c r="I45" s="22">
        <v>100</v>
      </c>
      <c r="J45" s="22">
        <v>0</v>
      </c>
      <c r="M45" s="30"/>
      <c r="N45" s="30"/>
    </row>
    <row r="46" spans="1:23" x14ac:dyDescent="0.2">
      <c r="A46" s="55" t="s">
        <v>556</v>
      </c>
      <c r="B46" s="20">
        <v>45632</v>
      </c>
      <c r="C46" s="21" t="s">
        <v>12</v>
      </c>
      <c r="D46" s="21" t="s">
        <v>577</v>
      </c>
      <c r="E46" s="21" t="s">
        <v>578</v>
      </c>
      <c r="F46" s="22">
        <v>1400</v>
      </c>
      <c r="G46" s="22">
        <v>0</v>
      </c>
      <c r="H46" s="22">
        <f t="shared" si="2"/>
        <v>16700</v>
      </c>
      <c r="I46" s="22">
        <v>1400</v>
      </c>
      <c r="J46" s="22">
        <v>0</v>
      </c>
      <c r="M46" s="30"/>
      <c r="N46" s="30"/>
    </row>
    <row r="47" spans="1:23" ht="24" x14ac:dyDescent="0.2">
      <c r="A47" s="55" t="s">
        <v>556</v>
      </c>
      <c r="B47" s="20">
        <v>45635</v>
      </c>
      <c r="C47" s="21" t="s">
        <v>12</v>
      </c>
      <c r="D47" s="24" t="s">
        <v>579</v>
      </c>
      <c r="E47" s="21" t="s">
        <v>580</v>
      </c>
      <c r="F47" s="22">
        <v>100</v>
      </c>
      <c r="G47" s="22">
        <v>0</v>
      </c>
      <c r="H47" s="22">
        <f t="shared" si="2"/>
        <v>16800</v>
      </c>
      <c r="I47" s="22">
        <v>100</v>
      </c>
      <c r="J47" s="22">
        <v>0</v>
      </c>
      <c r="M47" s="30"/>
      <c r="N47" s="30"/>
    </row>
    <row r="48" spans="1:23" x14ac:dyDescent="0.2">
      <c r="A48" s="55" t="s">
        <v>556</v>
      </c>
      <c r="B48" s="20">
        <v>45635</v>
      </c>
      <c r="C48" s="21" t="s">
        <v>12</v>
      </c>
      <c r="D48" s="21" t="s">
        <v>581</v>
      </c>
      <c r="E48" s="21" t="s">
        <v>582</v>
      </c>
      <c r="F48" s="22">
        <v>100</v>
      </c>
      <c r="G48" s="22">
        <v>0</v>
      </c>
      <c r="H48" s="22">
        <f t="shared" si="2"/>
        <v>16900</v>
      </c>
      <c r="I48" s="22">
        <v>100</v>
      </c>
      <c r="J48" s="22">
        <v>0</v>
      </c>
      <c r="M48" s="30"/>
      <c r="N48" s="30"/>
    </row>
    <row r="49" spans="1:17" x14ac:dyDescent="0.2">
      <c r="A49" s="55" t="s">
        <v>556</v>
      </c>
      <c r="B49" s="20">
        <v>45636</v>
      </c>
      <c r="C49" s="21" t="s">
        <v>12</v>
      </c>
      <c r="D49" s="21" t="s">
        <v>583</v>
      </c>
      <c r="E49" s="21" t="s">
        <v>584</v>
      </c>
      <c r="F49" s="22">
        <v>700</v>
      </c>
      <c r="G49" s="22">
        <v>0</v>
      </c>
      <c r="H49" s="22">
        <f t="shared" si="2"/>
        <v>17600</v>
      </c>
      <c r="I49" s="22">
        <v>700</v>
      </c>
      <c r="J49" s="22">
        <v>0</v>
      </c>
      <c r="M49" s="30"/>
      <c r="N49" s="30"/>
    </row>
    <row r="50" spans="1:17" ht="48" x14ac:dyDescent="0.2">
      <c r="A50" s="55" t="s">
        <v>556</v>
      </c>
      <c r="B50" s="20">
        <v>45636</v>
      </c>
      <c r="C50" s="21" t="s">
        <v>12</v>
      </c>
      <c r="D50" s="24" t="s">
        <v>585</v>
      </c>
      <c r="E50" s="21" t="s">
        <v>586</v>
      </c>
      <c r="F50" s="22">
        <v>1400</v>
      </c>
      <c r="G50" s="22">
        <v>0</v>
      </c>
      <c r="H50" s="22">
        <f t="shared" si="2"/>
        <v>19000</v>
      </c>
      <c r="I50" s="22">
        <v>1400</v>
      </c>
      <c r="J50" s="22">
        <v>0</v>
      </c>
      <c r="M50" s="30"/>
      <c r="N50" s="30"/>
    </row>
    <row r="51" spans="1:17" x14ac:dyDescent="0.2">
      <c r="A51" s="55" t="s">
        <v>556</v>
      </c>
      <c r="B51" s="20">
        <v>45636</v>
      </c>
      <c r="C51" s="21" t="s">
        <v>12</v>
      </c>
      <c r="D51" s="21" t="s">
        <v>587</v>
      </c>
      <c r="E51" s="21" t="s">
        <v>588</v>
      </c>
      <c r="F51" s="22">
        <v>100</v>
      </c>
      <c r="G51" s="22">
        <v>0</v>
      </c>
      <c r="H51" s="22">
        <f t="shared" si="2"/>
        <v>19100</v>
      </c>
      <c r="I51" s="22">
        <v>100</v>
      </c>
      <c r="J51" s="22">
        <v>0</v>
      </c>
      <c r="M51" s="30"/>
      <c r="N51" s="30"/>
    </row>
    <row r="52" spans="1:17" x14ac:dyDescent="0.2">
      <c r="A52" s="55" t="s">
        <v>556</v>
      </c>
      <c r="B52" s="20">
        <v>45636</v>
      </c>
      <c r="C52" s="21" t="s">
        <v>12</v>
      </c>
      <c r="D52" s="21" t="s">
        <v>589</v>
      </c>
      <c r="E52" s="21" t="s">
        <v>590</v>
      </c>
      <c r="F52" s="22">
        <v>100</v>
      </c>
      <c r="G52" s="22">
        <v>0</v>
      </c>
      <c r="H52" s="22">
        <f t="shared" si="2"/>
        <v>19200</v>
      </c>
      <c r="I52" s="22">
        <v>100</v>
      </c>
      <c r="J52" s="22">
        <v>0</v>
      </c>
      <c r="M52" s="30"/>
      <c r="N52" s="30"/>
    </row>
    <row r="53" spans="1:17" ht="60" x14ac:dyDescent="0.2">
      <c r="A53" s="55" t="s">
        <v>556</v>
      </c>
      <c r="B53" s="20">
        <v>45636</v>
      </c>
      <c r="C53" s="21" t="s">
        <v>12</v>
      </c>
      <c r="D53" s="24" t="s">
        <v>591</v>
      </c>
      <c r="E53" s="21" t="s">
        <v>592</v>
      </c>
      <c r="F53" s="22">
        <v>2800</v>
      </c>
      <c r="G53" s="22">
        <v>0</v>
      </c>
      <c r="H53" s="22">
        <f t="shared" si="2"/>
        <v>22000</v>
      </c>
      <c r="I53" s="22">
        <v>2800</v>
      </c>
      <c r="J53" s="22">
        <v>0</v>
      </c>
      <c r="K53" s="16"/>
      <c r="M53" s="30"/>
      <c r="N53" s="30"/>
    </row>
    <row r="54" spans="1:17" x14ac:dyDescent="0.2">
      <c r="A54" s="55" t="s">
        <v>556</v>
      </c>
      <c r="B54" s="20">
        <v>45637</v>
      </c>
      <c r="C54" s="21" t="s">
        <v>12</v>
      </c>
      <c r="D54" s="21" t="s">
        <v>593</v>
      </c>
      <c r="E54" s="21" t="s">
        <v>594</v>
      </c>
      <c r="F54" s="22">
        <v>100</v>
      </c>
      <c r="G54" s="22">
        <v>0</v>
      </c>
      <c r="H54" s="22">
        <f t="shared" si="2"/>
        <v>22100</v>
      </c>
      <c r="I54" s="22">
        <v>100</v>
      </c>
      <c r="J54" s="22">
        <v>0</v>
      </c>
      <c r="M54" s="30"/>
      <c r="N54" s="30"/>
    </row>
    <row r="55" spans="1:17" x14ac:dyDescent="0.2">
      <c r="A55" s="55" t="s">
        <v>556</v>
      </c>
      <c r="B55" s="20">
        <v>45638</v>
      </c>
      <c r="C55" s="21" t="s">
        <v>12</v>
      </c>
      <c r="D55" s="21" t="s">
        <v>595</v>
      </c>
      <c r="E55" s="21" t="s">
        <v>596</v>
      </c>
      <c r="F55" s="22">
        <v>100</v>
      </c>
      <c r="G55" s="22">
        <v>0</v>
      </c>
      <c r="H55" s="22">
        <f t="shared" si="2"/>
        <v>22200</v>
      </c>
      <c r="I55" s="22">
        <v>100</v>
      </c>
      <c r="J55" s="22">
        <v>0</v>
      </c>
      <c r="M55" s="30"/>
      <c r="N55" s="30"/>
    </row>
    <row r="56" spans="1:17" x14ac:dyDescent="0.2">
      <c r="A56" s="55" t="s">
        <v>556</v>
      </c>
      <c r="B56" s="20">
        <v>45645</v>
      </c>
      <c r="C56" s="21" t="s">
        <v>12</v>
      </c>
      <c r="D56" s="21" t="s">
        <v>597</v>
      </c>
      <c r="E56" s="21" t="s">
        <v>598</v>
      </c>
      <c r="F56" s="22">
        <v>100</v>
      </c>
      <c r="G56" s="22">
        <v>0</v>
      </c>
      <c r="H56" s="22">
        <f t="shared" si="2"/>
        <v>22300</v>
      </c>
      <c r="I56" s="22">
        <v>100</v>
      </c>
      <c r="J56" s="22">
        <v>0</v>
      </c>
      <c r="K56" s="16" t="s">
        <v>599</v>
      </c>
      <c r="L56" s="19">
        <v>9800</v>
      </c>
      <c r="M56" s="30"/>
      <c r="N56" s="30"/>
    </row>
    <row r="57" spans="1:17" x14ac:dyDescent="0.2">
      <c r="A57" s="55" t="s">
        <v>556</v>
      </c>
      <c r="B57" s="20">
        <v>45657</v>
      </c>
      <c r="C57" s="21" t="s">
        <v>151</v>
      </c>
      <c r="D57" s="21" t="s">
        <v>600</v>
      </c>
      <c r="E57" s="21" t="s">
        <v>601</v>
      </c>
      <c r="F57" s="22">
        <v>2800</v>
      </c>
      <c r="G57" s="22">
        <v>0</v>
      </c>
      <c r="H57" s="22">
        <f t="shared" si="2"/>
        <v>25100</v>
      </c>
      <c r="I57" s="22">
        <v>2800</v>
      </c>
      <c r="J57" s="22">
        <v>0</v>
      </c>
      <c r="K57" s="16" t="s">
        <v>599</v>
      </c>
      <c r="L57" s="19">
        <v>1600</v>
      </c>
      <c r="M57" s="30"/>
      <c r="N57" s="30"/>
    </row>
    <row r="58" spans="1:17" s="5" customFormat="1" ht="12.2" customHeight="1" x14ac:dyDescent="0.2">
      <c r="A58" s="55"/>
      <c r="B58" s="12" t="s">
        <v>49</v>
      </c>
      <c r="C58" s="12"/>
      <c r="D58" s="12"/>
      <c r="E58" s="12"/>
      <c r="F58" s="13">
        <f>SUM(F18:F57)</f>
        <v>25100</v>
      </c>
      <c r="G58" s="13">
        <f>SUM(G18:G28)</f>
        <v>0</v>
      </c>
      <c r="H58" s="13">
        <f>H28</f>
        <v>3000</v>
      </c>
      <c r="I58" s="13">
        <f>SUM(I18:I28)</f>
        <v>3000</v>
      </c>
      <c r="J58" s="13">
        <f>SUM(J18:J28)</f>
        <v>0</v>
      </c>
      <c r="K58"/>
      <c r="L58" s="30"/>
      <c r="M58"/>
      <c r="N58"/>
      <c r="O58"/>
      <c r="P58"/>
      <c r="Q58"/>
    </row>
    <row r="59" spans="1:17" ht="10.9" customHeight="1" x14ac:dyDescent="0.2">
      <c r="O59" s="5"/>
      <c r="P59" s="5"/>
      <c r="Q59" s="5"/>
    </row>
    <row r="60" spans="1:17" ht="10.9" customHeight="1" x14ac:dyDescent="0.2">
      <c r="B60" s="8" t="s">
        <v>50</v>
      </c>
      <c r="C60" s="8"/>
      <c r="D60" s="8"/>
      <c r="E60" s="8"/>
      <c r="F60" s="8"/>
      <c r="G60" s="8"/>
      <c r="H60" s="8"/>
      <c r="I60" s="8"/>
      <c r="J60" s="8"/>
      <c r="K60" s="5"/>
      <c r="M60" s="5"/>
      <c r="N60" s="5"/>
    </row>
    <row r="61" spans="1:17" ht="10.9" customHeight="1" x14ac:dyDescent="0.2">
      <c r="B61" s="60">
        <v>45554</v>
      </c>
      <c r="C61" s="61" t="s">
        <v>12</v>
      </c>
      <c r="D61" s="61" t="s">
        <v>363</v>
      </c>
      <c r="E61" s="61" t="s">
        <v>364</v>
      </c>
      <c r="F61" s="62">
        <v>51.64</v>
      </c>
      <c r="G61" s="62">
        <v>0</v>
      </c>
      <c r="H61" s="62">
        <f>(F61 - G61)</f>
        <v>51.64</v>
      </c>
      <c r="I61" s="62">
        <v>61.98</v>
      </c>
      <c r="J61" s="62">
        <v>10.34</v>
      </c>
      <c r="K61" s="63" t="s">
        <v>365</v>
      </c>
      <c r="L61" s="5"/>
    </row>
    <row r="62" spans="1:17" ht="10.9" customHeight="1" x14ac:dyDescent="0.2">
      <c r="A62" s="55" t="s">
        <v>214</v>
      </c>
      <c r="B62" s="26">
        <v>45554</v>
      </c>
      <c r="C62" s="27" t="s">
        <v>12</v>
      </c>
      <c r="D62" s="27" t="s">
        <v>366</v>
      </c>
      <c r="E62" s="27" t="s">
        <v>367</v>
      </c>
      <c r="F62" s="29">
        <v>33.65</v>
      </c>
      <c r="G62" s="29">
        <v>0</v>
      </c>
      <c r="H62" s="29">
        <v>28.909999999999997</v>
      </c>
      <c r="I62" s="29">
        <v>38.39</v>
      </c>
      <c r="J62" s="29">
        <v>4.74</v>
      </c>
      <c r="K62" s="30" t="s">
        <v>546</v>
      </c>
    </row>
    <row r="63" spans="1:17" ht="10.9" customHeight="1" x14ac:dyDescent="0.2">
      <c r="A63" s="55" t="s">
        <v>214</v>
      </c>
      <c r="B63" s="20">
        <v>45555</v>
      </c>
      <c r="C63" s="21" t="s">
        <v>12</v>
      </c>
      <c r="D63" s="21" t="s">
        <v>368</v>
      </c>
      <c r="E63" s="21" t="s">
        <v>369</v>
      </c>
      <c r="F63" s="22">
        <v>61.98</v>
      </c>
      <c r="G63" s="22">
        <v>0</v>
      </c>
      <c r="H63" s="22">
        <f t="shared" ref="H63:H83" si="3">((H62 + F63) - G63)</f>
        <v>90.889999999999986</v>
      </c>
      <c r="I63" s="22">
        <v>74.38</v>
      </c>
      <c r="J63" s="22">
        <v>12.4</v>
      </c>
      <c r="K63" s="25" t="s">
        <v>370</v>
      </c>
    </row>
    <row r="64" spans="1:17" ht="10.9" customHeight="1" x14ac:dyDescent="0.2">
      <c r="A64" s="55" t="s">
        <v>214</v>
      </c>
      <c r="B64" s="20">
        <v>45555</v>
      </c>
      <c r="C64" s="21" t="s">
        <v>12</v>
      </c>
      <c r="D64" s="21" t="s">
        <v>371</v>
      </c>
      <c r="E64" s="21" t="s">
        <v>372</v>
      </c>
      <c r="F64" s="22">
        <v>22.48</v>
      </c>
      <c r="G64" s="22">
        <v>0</v>
      </c>
      <c r="H64" s="22">
        <f t="shared" si="3"/>
        <v>113.36999999999999</v>
      </c>
      <c r="I64" s="22">
        <v>26.98</v>
      </c>
      <c r="J64" s="22">
        <v>4.5</v>
      </c>
      <c r="K64" s="64"/>
    </row>
    <row r="65" spans="1:11" ht="10.9" customHeight="1" x14ac:dyDescent="0.2">
      <c r="A65" s="55" t="s">
        <v>214</v>
      </c>
      <c r="B65" s="20">
        <v>45558</v>
      </c>
      <c r="C65" s="21" t="s">
        <v>12</v>
      </c>
      <c r="D65" s="21" t="s">
        <v>52</v>
      </c>
      <c r="E65" s="21" t="s">
        <v>51</v>
      </c>
      <c r="F65" s="22">
        <v>18.98</v>
      </c>
      <c r="G65" s="22">
        <v>0</v>
      </c>
      <c r="H65" s="22">
        <f t="shared" si="3"/>
        <v>132.35</v>
      </c>
      <c r="I65" s="22">
        <v>22.77</v>
      </c>
      <c r="J65" s="22">
        <v>3.79</v>
      </c>
      <c r="K65" s="25" t="s">
        <v>370</v>
      </c>
    </row>
    <row r="66" spans="1:11" ht="10.9" customHeight="1" x14ac:dyDescent="0.2">
      <c r="A66" s="55" t="s">
        <v>214</v>
      </c>
      <c r="B66" s="20">
        <v>45558</v>
      </c>
      <c r="C66" s="21" t="s">
        <v>12</v>
      </c>
      <c r="D66" s="21" t="s">
        <v>53</v>
      </c>
      <c r="E66" s="21" t="s">
        <v>51</v>
      </c>
      <c r="F66" s="22">
        <v>14.09</v>
      </c>
      <c r="G66" s="22">
        <v>0</v>
      </c>
      <c r="H66" s="22">
        <f t="shared" si="3"/>
        <v>146.44</v>
      </c>
      <c r="I66" s="22">
        <v>14.09</v>
      </c>
      <c r="J66" s="22">
        <v>0</v>
      </c>
      <c r="K66" s="25" t="s">
        <v>370</v>
      </c>
    </row>
    <row r="67" spans="1:11" ht="10.9" customHeight="1" x14ac:dyDescent="0.2">
      <c r="A67" s="55" t="s">
        <v>214</v>
      </c>
      <c r="B67" s="20">
        <v>45558</v>
      </c>
      <c r="C67" s="21" t="s">
        <v>12</v>
      </c>
      <c r="D67" s="21" t="s">
        <v>373</v>
      </c>
      <c r="E67" s="21" t="s">
        <v>51</v>
      </c>
      <c r="F67" s="22">
        <v>0.34</v>
      </c>
      <c r="G67" s="22">
        <v>0</v>
      </c>
      <c r="H67" s="22">
        <f t="shared" si="3"/>
        <v>146.78</v>
      </c>
      <c r="I67" s="22">
        <v>0.41</v>
      </c>
      <c r="J67" s="22">
        <v>7.0000000000000007E-2</v>
      </c>
      <c r="K67" s="25" t="s">
        <v>370</v>
      </c>
    </row>
    <row r="68" spans="1:11" ht="10.9" customHeight="1" x14ac:dyDescent="0.2">
      <c r="A68" s="55" t="s">
        <v>214</v>
      </c>
      <c r="B68" s="20">
        <v>45558</v>
      </c>
      <c r="C68" s="21" t="s">
        <v>12</v>
      </c>
      <c r="D68" s="21" t="s">
        <v>374</v>
      </c>
      <c r="E68" s="21" t="s">
        <v>375</v>
      </c>
      <c r="F68" s="22">
        <v>99.39</v>
      </c>
      <c r="G68" s="22">
        <v>0</v>
      </c>
      <c r="H68" s="22">
        <f t="shared" si="3"/>
        <v>246.17000000000002</v>
      </c>
      <c r="I68" s="22">
        <v>99.39</v>
      </c>
      <c r="J68" s="22">
        <v>0</v>
      </c>
      <c r="K68" s="25" t="s">
        <v>370</v>
      </c>
    </row>
    <row r="69" spans="1:11" ht="10.9" customHeight="1" x14ac:dyDescent="0.2">
      <c r="A69" s="55" t="s">
        <v>214</v>
      </c>
      <c r="B69" s="20">
        <v>45558</v>
      </c>
      <c r="C69" s="21" t="s">
        <v>12</v>
      </c>
      <c r="D69" s="24" t="s">
        <v>376</v>
      </c>
      <c r="E69" s="21" t="s">
        <v>375</v>
      </c>
      <c r="F69" s="22">
        <v>73.11</v>
      </c>
      <c r="G69" s="22">
        <v>0</v>
      </c>
      <c r="H69" s="22">
        <f t="shared" si="3"/>
        <v>319.28000000000003</v>
      </c>
      <c r="I69" s="22">
        <v>87.75</v>
      </c>
      <c r="J69" s="22">
        <v>14.64</v>
      </c>
      <c r="K69" s="25" t="s">
        <v>370</v>
      </c>
    </row>
    <row r="70" spans="1:11" ht="10.9" customHeight="1" x14ac:dyDescent="0.2">
      <c r="A70" s="55" t="s">
        <v>214</v>
      </c>
      <c r="B70" s="20">
        <v>45559</v>
      </c>
      <c r="C70" s="21" t="s">
        <v>377</v>
      </c>
      <c r="D70" s="21" t="s">
        <v>373</v>
      </c>
      <c r="E70" s="21" t="s">
        <v>378</v>
      </c>
      <c r="F70" s="22">
        <v>0</v>
      </c>
      <c r="G70" s="22">
        <v>0.34</v>
      </c>
      <c r="H70" s="22">
        <f t="shared" si="3"/>
        <v>318.94000000000005</v>
      </c>
      <c r="I70" s="22">
        <v>-0.4</v>
      </c>
      <c r="J70" s="22">
        <v>-0.06</v>
      </c>
      <c r="K70" s="25"/>
    </row>
    <row r="71" spans="1:11" ht="10.9" customHeight="1" x14ac:dyDescent="0.2">
      <c r="A71" s="55" t="s">
        <v>214</v>
      </c>
      <c r="B71" s="20">
        <v>45565</v>
      </c>
      <c r="C71" s="21" t="s">
        <v>377</v>
      </c>
      <c r="D71" s="21" t="s">
        <v>380</v>
      </c>
      <c r="E71" s="21" t="s">
        <v>379</v>
      </c>
      <c r="F71" s="22">
        <v>0</v>
      </c>
      <c r="G71" s="22">
        <v>1.1200000000000001</v>
      </c>
      <c r="H71" s="22">
        <f t="shared" si="3"/>
        <v>317.82000000000005</v>
      </c>
      <c r="I71" s="22">
        <v>-1.36</v>
      </c>
      <c r="J71" s="22">
        <v>-0.24</v>
      </c>
      <c r="K71" s="64"/>
    </row>
    <row r="72" spans="1:11" ht="10.9" customHeight="1" x14ac:dyDescent="0.2">
      <c r="A72" s="55" t="s">
        <v>214</v>
      </c>
      <c r="B72" s="20">
        <v>45582</v>
      </c>
      <c r="C72" s="21" t="s">
        <v>12</v>
      </c>
      <c r="D72" s="24" t="s">
        <v>361</v>
      </c>
      <c r="E72" s="21" t="s">
        <v>362</v>
      </c>
      <c r="F72" s="22">
        <v>45.74</v>
      </c>
      <c r="G72" s="22">
        <v>0</v>
      </c>
      <c r="H72" s="22">
        <f t="shared" si="3"/>
        <v>363.56000000000006</v>
      </c>
      <c r="I72" s="22">
        <v>54.89</v>
      </c>
      <c r="J72" s="22">
        <v>9.15</v>
      </c>
      <c r="K72" s="25"/>
    </row>
    <row r="73" spans="1:11" ht="10.9" customHeight="1" x14ac:dyDescent="0.2">
      <c r="A73" s="55" t="s">
        <v>214</v>
      </c>
      <c r="B73" s="20">
        <v>45582</v>
      </c>
      <c r="C73" s="21" t="s">
        <v>12</v>
      </c>
      <c r="D73" s="21" t="s">
        <v>54</v>
      </c>
      <c r="E73" s="21" t="s">
        <v>55</v>
      </c>
      <c r="F73" s="22">
        <v>109.98</v>
      </c>
      <c r="G73" s="22">
        <v>0</v>
      </c>
      <c r="H73" s="22">
        <f t="shared" si="3"/>
        <v>473.54000000000008</v>
      </c>
      <c r="I73" s="22">
        <v>131.97999999999999</v>
      </c>
      <c r="J73" s="22">
        <v>22</v>
      </c>
      <c r="K73" s="25"/>
    </row>
    <row r="74" spans="1:11" ht="10.9" customHeight="1" x14ac:dyDescent="0.2">
      <c r="A74" s="55" t="s">
        <v>214</v>
      </c>
      <c r="B74" s="20">
        <v>45583</v>
      </c>
      <c r="C74" s="21" t="s">
        <v>12</v>
      </c>
      <c r="D74" s="21" t="s">
        <v>56</v>
      </c>
      <c r="E74" s="21" t="s">
        <v>57</v>
      </c>
      <c r="F74" s="22">
        <v>798</v>
      </c>
      <c r="G74" s="22">
        <v>0</v>
      </c>
      <c r="H74" s="22">
        <f t="shared" si="3"/>
        <v>1271.54</v>
      </c>
      <c r="I74" s="22">
        <v>957.6</v>
      </c>
      <c r="J74" s="22">
        <v>159.6</v>
      </c>
      <c r="K74" s="25"/>
    </row>
    <row r="75" spans="1:11" ht="10.9" customHeight="1" x14ac:dyDescent="0.2">
      <c r="A75" s="55" t="s">
        <v>214</v>
      </c>
      <c r="B75" s="20">
        <v>45581</v>
      </c>
      <c r="C75" s="21" t="s">
        <v>115</v>
      </c>
      <c r="D75" s="21" t="s">
        <v>387</v>
      </c>
      <c r="E75" s="21" t="s">
        <v>388</v>
      </c>
      <c r="F75" s="22">
        <v>105.98</v>
      </c>
      <c r="G75" s="22">
        <v>0</v>
      </c>
      <c r="H75" s="22">
        <f t="shared" si="3"/>
        <v>1377.52</v>
      </c>
      <c r="I75" s="22">
        <v>127.18</v>
      </c>
      <c r="J75" s="22">
        <v>21.2</v>
      </c>
      <c r="K75" s="68">
        <f>SUM(F85-G85)</f>
        <v>2016.8600000000001</v>
      </c>
    </row>
    <row r="76" spans="1:11" ht="10.9" customHeight="1" x14ac:dyDescent="0.2">
      <c r="A76" s="55" t="s">
        <v>214</v>
      </c>
      <c r="B76" s="20">
        <v>45581</v>
      </c>
      <c r="C76" s="21" t="s">
        <v>115</v>
      </c>
      <c r="D76" s="21" t="s">
        <v>389</v>
      </c>
      <c r="E76" s="21" t="s">
        <v>388</v>
      </c>
      <c r="F76" s="22">
        <v>43.98</v>
      </c>
      <c r="G76" s="22">
        <v>0</v>
      </c>
      <c r="H76" s="22">
        <f t="shared" si="3"/>
        <v>1421.5</v>
      </c>
      <c r="I76" s="22">
        <v>52.77</v>
      </c>
      <c r="J76" s="22">
        <v>8.7899999999999991</v>
      </c>
      <c r="K76" s="25"/>
    </row>
    <row r="77" spans="1:11" ht="10.9" customHeight="1" x14ac:dyDescent="0.2">
      <c r="A77" s="55" t="s">
        <v>411</v>
      </c>
      <c r="B77" s="20">
        <v>45569</v>
      </c>
      <c r="C77" s="21" t="s">
        <v>377</v>
      </c>
      <c r="D77" s="21" t="s">
        <v>488</v>
      </c>
      <c r="E77" s="21" t="s">
        <v>412</v>
      </c>
      <c r="F77" s="22">
        <v>0</v>
      </c>
      <c r="G77" s="22">
        <v>0.16</v>
      </c>
      <c r="H77" s="22">
        <f t="shared" si="3"/>
        <v>1421.34</v>
      </c>
      <c r="I77" s="22">
        <v>-0.16</v>
      </c>
      <c r="J77" s="22">
        <v>0</v>
      </c>
      <c r="K77" s="25" t="s">
        <v>492</v>
      </c>
    </row>
    <row r="78" spans="1:11" ht="10.9" customHeight="1" x14ac:dyDescent="0.2">
      <c r="A78" s="55" t="s">
        <v>411</v>
      </c>
      <c r="B78" s="20">
        <v>45569</v>
      </c>
      <c r="C78" s="21" t="s">
        <v>377</v>
      </c>
      <c r="D78" s="21" t="s">
        <v>488</v>
      </c>
      <c r="E78" s="21" t="s">
        <v>413</v>
      </c>
      <c r="F78" s="22">
        <v>0</v>
      </c>
      <c r="G78" s="22">
        <v>1.34</v>
      </c>
      <c r="H78" s="22">
        <f t="shared" si="3"/>
        <v>1420</v>
      </c>
      <c r="I78" s="22">
        <v>-1.34</v>
      </c>
      <c r="J78" s="22">
        <v>0</v>
      </c>
      <c r="K78" s="25" t="s">
        <v>492</v>
      </c>
    </row>
    <row r="79" spans="1:11" ht="10.9" customHeight="1" x14ac:dyDescent="0.2">
      <c r="A79" s="55" t="s">
        <v>411</v>
      </c>
      <c r="B79" s="20">
        <v>45601</v>
      </c>
      <c r="C79" s="21" t="s">
        <v>12</v>
      </c>
      <c r="D79" s="21" t="s">
        <v>414</v>
      </c>
      <c r="E79" s="21" t="s">
        <v>415</v>
      </c>
      <c r="F79" s="22">
        <v>51.64</v>
      </c>
      <c r="G79" s="22">
        <v>0</v>
      </c>
      <c r="H79" s="22">
        <f t="shared" si="3"/>
        <v>1471.64</v>
      </c>
      <c r="I79" s="22">
        <v>61.98</v>
      </c>
      <c r="J79" s="22">
        <v>10.34</v>
      </c>
      <c r="K79" s="25"/>
    </row>
    <row r="80" spans="1:11" ht="13.35" customHeight="1" x14ac:dyDescent="0.2">
      <c r="A80" s="55" t="s">
        <v>411</v>
      </c>
      <c r="B80" s="20">
        <v>45609</v>
      </c>
      <c r="C80" s="21" t="s">
        <v>12</v>
      </c>
      <c r="D80" s="21" t="s">
        <v>416</v>
      </c>
      <c r="E80" s="21" t="s">
        <v>417</v>
      </c>
      <c r="F80" s="22">
        <v>326</v>
      </c>
      <c r="G80" s="22">
        <v>0</v>
      </c>
      <c r="H80" s="22">
        <f t="shared" si="3"/>
        <v>1797.64</v>
      </c>
      <c r="I80" s="22">
        <v>391.2</v>
      </c>
      <c r="J80" s="22">
        <v>65.2</v>
      </c>
      <c r="K80" s="25"/>
    </row>
    <row r="81" spans="1:17" s="5" customFormat="1" ht="12.2" customHeight="1" x14ac:dyDescent="0.2">
      <c r="A81" s="55" t="s">
        <v>411</v>
      </c>
      <c r="B81" s="20">
        <v>45609</v>
      </c>
      <c r="C81" s="21" t="s">
        <v>12</v>
      </c>
      <c r="D81" s="21" t="s">
        <v>418</v>
      </c>
      <c r="E81" s="21" t="s">
        <v>417</v>
      </c>
      <c r="F81" s="22">
        <v>39</v>
      </c>
      <c r="G81" s="22">
        <v>0</v>
      </c>
      <c r="H81" s="22">
        <f t="shared" si="3"/>
        <v>1836.64</v>
      </c>
      <c r="I81" s="22">
        <v>46.8</v>
      </c>
      <c r="J81" s="22">
        <v>7.8</v>
      </c>
      <c r="K81" s="25"/>
      <c r="L81"/>
      <c r="M81"/>
      <c r="N81"/>
      <c r="O81"/>
      <c r="P81"/>
      <c r="Q81"/>
    </row>
    <row r="82" spans="1:17" ht="10.9" customHeight="1" x14ac:dyDescent="0.2">
      <c r="A82" s="55" t="s">
        <v>411</v>
      </c>
      <c r="B82" s="20">
        <v>45596</v>
      </c>
      <c r="C82" s="21"/>
      <c r="D82" s="21" t="s">
        <v>419</v>
      </c>
      <c r="E82" s="21" t="s">
        <v>489</v>
      </c>
      <c r="F82" s="22">
        <v>173.98</v>
      </c>
      <c r="G82" s="22"/>
      <c r="H82" s="22">
        <f t="shared" si="3"/>
        <v>2010.6200000000001</v>
      </c>
      <c r="I82" s="22"/>
      <c r="J82" s="22">
        <v>34.799999999999997</v>
      </c>
      <c r="K82" s="25" t="s">
        <v>551</v>
      </c>
      <c r="O82" s="5"/>
      <c r="P82" s="5"/>
      <c r="Q82" s="5"/>
    </row>
    <row r="83" spans="1:17" ht="10.9" customHeight="1" x14ac:dyDescent="0.2">
      <c r="A83" s="55" t="s">
        <v>556</v>
      </c>
      <c r="B83" s="20">
        <v>45618</v>
      </c>
      <c r="C83" s="21" t="s">
        <v>12</v>
      </c>
      <c r="D83" s="21" t="s">
        <v>552</v>
      </c>
      <c r="E83" s="21" t="s">
        <v>553</v>
      </c>
      <c r="F83" s="22">
        <v>49.98</v>
      </c>
      <c r="G83" s="22">
        <v>0</v>
      </c>
      <c r="H83" s="22">
        <f t="shared" si="3"/>
        <v>2060.6</v>
      </c>
      <c r="I83" s="22">
        <v>59.98</v>
      </c>
      <c r="J83" s="22">
        <v>10</v>
      </c>
      <c r="K83" s="25"/>
      <c r="O83" s="5"/>
      <c r="P83" s="5"/>
      <c r="Q83" s="5"/>
    </row>
    <row r="84" spans="1:17" ht="10.9" customHeight="1" x14ac:dyDescent="0.2">
      <c r="A84" s="55" t="s">
        <v>556</v>
      </c>
      <c r="B84" s="81">
        <v>45621</v>
      </c>
      <c r="C84" s="82" t="s">
        <v>377</v>
      </c>
      <c r="D84" s="83" t="s">
        <v>554</v>
      </c>
      <c r="E84" s="82" t="s">
        <v>555</v>
      </c>
      <c r="F84" s="84">
        <v>0</v>
      </c>
      <c r="G84" s="84">
        <v>4.8099999999999996</v>
      </c>
      <c r="H84" s="84">
        <f t="shared" ref="H84" si="4">((H83 + F84) - G84)</f>
        <v>2055.79</v>
      </c>
      <c r="I84" s="84">
        <v>-5.77</v>
      </c>
      <c r="J84" s="84">
        <v>-0.96</v>
      </c>
      <c r="K84" s="25"/>
      <c r="O84" s="5"/>
      <c r="P84" s="5"/>
      <c r="Q84" s="5"/>
    </row>
    <row r="85" spans="1:17" ht="10.9" customHeight="1" x14ac:dyDescent="0.2">
      <c r="B85" s="12" t="s">
        <v>58</v>
      </c>
      <c r="C85" s="12"/>
      <c r="D85" s="12"/>
      <c r="E85" s="12"/>
      <c r="F85" s="13">
        <f>SUM(F62:F82)</f>
        <v>2018.3200000000002</v>
      </c>
      <c r="G85" s="13">
        <f>SUM(G62:G74)</f>
        <v>1.4600000000000002</v>
      </c>
      <c r="H85" s="13">
        <f>H74</f>
        <v>1271.54</v>
      </c>
      <c r="I85" s="13">
        <f>SUM(I72:I74)</f>
        <v>1144.47</v>
      </c>
      <c r="J85" s="13">
        <f>SUM(J72:J74)</f>
        <v>190.75</v>
      </c>
      <c r="K85" s="5"/>
      <c r="M85" s="5"/>
      <c r="N85" s="5"/>
    </row>
    <row r="86" spans="1:17" ht="10.9" customHeight="1" x14ac:dyDescent="0.2">
      <c r="L86" s="5"/>
    </row>
    <row r="87" spans="1:17" ht="52.35" customHeight="1" x14ac:dyDescent="0.2">
      <c r="B87" s="8" t="s">
        <v>59</v>
      </c>
      <c r="C87" s="8"/>
      <c r="D87" s="8"/>
      <c r="E87" s="8"/>
      <c r="F87" s="8"/>
      <c r="G87" s="8"/>
      <c r="H87" s="8"/>
      <c r="I87" s="8"/>
      <c r="J87" s="8"/>
    </row>
    <row r="88" spans="1:17" ht="10.9" customHeight="1" x14ac:dyDescent="0.2">
      <c r="A88" s="55" t="s">
        <v>215</v>
      </c>
      <c r="B88" s="17">
        <v>45555</v>
      </c>
      <c r="C88" s="18" t="s">
        <v>12</v>
      </c>
      <c r="D88" s="18" t="s">
        <v>60</v>
      </c>
      <c r="E88" s="18" t="s">
        <v>61</v>
      </c>
      <c r="F88" s="19">
        <v>150</v>
      </c>
      <c r="G88" s="19">
        <v>0</v>
      </c>
      <c r="H88" s="19">
        <f>(F88 - G88)</f>
        <v>150</v>
      </c>
      <c r="I88" s="19">
        <v>150</v>
      </c>
      <c r="J88" s="19">
        <v>0</v>
      </c>
    </row>
    <row r="89" spans="1:17" ht="13.35" customHeight="1" x14ac:dyDescent="0.2">
      <c r="A89" s="55" t="s">
        <v>214</v>
      </c>
      <c r="B89" s="20">
        <v>45581</v>
      </c>
      <c r="C89" s="21" t="s">
        <v>12</v>
      </c>
      <c r="D89" s="21" t="s">
        <v>62</v>
      </c>
      <c r="E89" s="21" t="s">
        <v>63</v>
      </c>
      <c r="F89" s="22">
        <v>150</v>
      </c>
      <c r="G89" s="22">
        <v>0</v>
      </c>
      <c r="H89" s="22">
        <f t="shared" ref="H89:H109" si="5">((H88 + F89) - G89)</f>
        <v>300</v>
      </c>
      <c r="I89" s="22">
        <v>150</v>
      </c>
      <c r="J89" s="22">
        <v>0</v>
      </c>
    </row>
    <row r="90" spans="1:17" s="5" customFormat="1" ht="12.2" customHeight="1" x14ac:dyDescent="0.2">
      <c r="A90" s="55" t="s">
        <v>214</v>
      </c>
      <c r="B90" s="20">
        <v>45581</v>
      </c>
      <c r="C90" s="21" t="s">
        <v>12</v>
      </c>
      <c r="D90" s="21" t="s">
        <v>64</v>
      </c>
      <c r="E90" s="21" t="s">
        <v>65</v>
      </c>
      <c r="F90" s="22">
        <v>150</v>
      </c>
      <c r="G90" s="22">
        <v>0</v>
      </c>
      <c r="H90" s="22">
        <f t="shared" si="5"/>
        <v>450</v>
      </c>
      <c r="I90" s="22">
        <v>150</v>
      </c>
      <c r="J90" s="22">
        <v>0</v>
      </c>
      <c r="K90"/>
      <c r="L90"/>
      <c r="M90"/>
      <c r="N90"/>
      <c r="O90"/>
      <c r="P90"/>
      <c r="Q90"/>
    </row>
    <row r="91" spans="1:17" ht="10.9" customHeight="1" x14ac:dyDescent="0.2">
      <c r="A91" s="55" t="s">
        <v>214</v>
      </c>
      <c r="B91" s="20">
        <v>45581</v>
      </c>
      <c r="C91" s="21" t="s">
        <v>12</v>
      </c>
      <c r="D91" s="21" t="s">
        <v>66</v>
      </c>
      <c r="E91" s="21" t="s">
        <v>67</v>
      </c>
      <c r="F91" s="22">
        <v>150</v>
      </c>
      <c r="G91" s="22">
        <v>0</v>
      </c>
      <c r="H91" s="22">
        <f t="shared" si="5"/>
        <v>600</v>
      </c>
      <c r="I91" s="22">
        <v>150</v>
      </c>
      <c r="J91" s="22">
        <v>0</v>
      </c>
      <c r="O91" s="5"/>
      <c r="P91" s="5"/>
      <c r="Q91" s="5"/>
    </row>
    <row r="92" spans="1:17" ht="10.9" customHeight="1" x14ac:dyDescent="0.2">
      <c r="A92" s="55" t="s">
        <v>214</v>
      </c>
      <c r="B92" s="20">
        <v>45581</v>
      </c>
      <c r="C92" s="21" t="s">
        <v>12</v>
      </c>
      <c r="D92" s="21" t="s">
        <v>68</v>
      </c>
      <c r="E92" s="21" t="s">
        <v>69</v>
      </c>
      <c r="F92" s="22">
        <v>150</v>
      </c>
      <c r="G92" s="22">
        <v>0</v>
      </c>
      <c r="H92" s="22">
        <f t="shared" si="5"/>
        <v>750</v>
      </c>
      <c r="I92" s="22">
        <v>150</v>
      </c>
      <c r="J92" s="22">
        <v>0</v>
      </c>
      <c r="M92" s="5"/>
      <c r="N92" s="5"/>
    </row>
    <row r="93" spans="1:17" ht="10.9" customHeight="1" x14ac:dyDescent="0.2">
      <c r="A93" s="55" t="s">
        <v>214</v>
      </c>
      <c r="B93" s="20">
        <v>45581</v>
      </c>
      <c r="C93" s="21" t="s">
        <v>12</v>
      </c>
      <c r="D93" s="21" t="s">
        <v>70</v>
      </c>
      <c r="E93" s="21" t="s">
        <v>71</v>
      </c>
      <c r="F93" s="22">
        <v>150</v>
      </c>
      <c r="G93" s="22">
        <v>0</v>
      </c>
      <c r="H93" s="22">
        <f t="shared" si="5"/>
        <v>900</v>
      </c>
      <c r="I93" s="22">
        <v>150</v>
      </c>
      <c r="J93" s="22">
        <v>0</v>
      </c>
      <c r="L93" s="5"/>
    </row>
    <row r="94" spans="1:17" ht="13.35" customHeight="1" x14ac:dyDescent="0.2">
      <c r="A94" s="55" t="s">
        <v>214</v>
      </c>
      <c r="B94" s="20">
        <v>45582</v>
      </c>
      <c r="C94" s="21" t="s">
        <v>12</v>
      </c>
      <c r="D94" s="21" t="s">
        <v>72</v>
      </c>
      <c r="E94" s="21" t="s">
        <v>73</v>
      </c>
      <c r="F94" s="22">
        <v>150</v>
      </c>
      <c r="G94" s="22">
        <v>0</v>
      </c>
      <c r="H94" s="22">
        <f t="shared" si="5"/>
        <v>1050</v>
      </c>
      <c r="I94" s="22">
        <v>150</v>
      </c>
      <c r="J94" s="22">
        <v>0</v>
      </c>
    </row>
    <row r="95" spans="1:17" s="5" customFormat="1" ht="12.2" customHeight="1" x14ac:dyDescent="0.2">
      <c r="A95" s="55" t="s">
        <v>214</v>
      </c>
      <c r="B95" s="20">
        <v>45582</v>
      </c>
      <c r="C95" s="21" t="s">
        <v>12</v>
      </c>
      <c r="D95" s="21" t="s">
        <v>74</v>
      </c>
      <c r="E95" s="21" t="s">
        <v>75</v>
      </c>
      <c r="F95" s="22">
        <v>150</v>
      </c>
      <c r="G95" s="22">
        <v>0</v>
      </c>
      <c r="H95" s="22">
        <f t="shared" si="5"/>
        <v>1200</v>
      </c>
      <c r="I95" s="22">
        <v>150</v>
      </c>
      <c r="J95" s="22">
        <v>0</v>
      </c>
      <c r="K95"/>
      <c r="L95"/>
      <c r="M95"/>
      <c r="N95"/>
      <c r="O95"/>
      <c r="P95"/>
      <c r="Q95"/>
    </row>
    <row r="96" spans="1:17" ht="10.9" customHeight="1" x14ac:dyDescent="0.2">
      <c r="A96" s="55" t="s">
        <v>214</v>
      </c>
      <c r="B96" s="20">
        <v>45582</v>
      </c>
      <c r="C96" s="21" t="s">
        <v>12</v>
      </c>
      <c r="D96" s="21" t="s">
        <v>76</v>
      </c>
      <c r="E96" s="21" t="s">
        <v>77</v>
      </c>
      <c r="F96" s="22">
        <v>150</v>
      </c>
      <c r="G96" s="22">
        <v>0</v>
      </c>
      <c r="H96" s="22">
        <f t="shared" si="5"/>
        <v>1350</v>
      </c>
      <c r="I96" s="22">
        <v>150</v>
      </c>
      <c r="J96" s="22">
        <v>0</v>
      </c>
      <c r="O96" s="5"/>
      <c r="P96" s="5"/>
      <c r="Q96" s="5"/>
    </row>
    <row r="97" spans="1:17" ht="10.9" customHeight="1" x14ac:dyDescent="0.2">
      <c r="A97" s="55" t="s">
        <v>214</v>
      </c>
      <c r="B97" s="20">
        <v>45582</v>
      </c>
      <c r="C97" s="21" t="s">
        <v>12</v>
      </c>
      <c r="D97" s="21" t="s">
        <v>78</v>
      </c>
      <c r="E97" s="21" t="s">
        <v>79</v>
      </c>
      <c r="F97" s="22">
        <v>150</v>
      </c>
      <c r="G97" s="22">
        <v>0</v>
      </c>
      <c r="H97" s="22">
        <f t="shared" si="5"/>
        <v>1500</v>
      </c>
      <c r="I97" s="22">
        <v>150</v>
      </c>
      <c r="J97" s="22">
        <v>0</v>
      </c>
      <c r="M97" s="5"/>
      <c r="N97" s="5"/>
    </row>
    <row r="98" spans="1:17" ht="10.9" customHeight="1" x14ac:dyDescent="0.2">
      <c r="A98" s="55" t="s">
        <v>214</v>
      </c>
      <c r="B98" s="20">
        <v>45582</v>
      </c>
      <c r="C98" s="21" t="s">
        <v>12</v>
      </c>
      <c r="D98" s="21" t="s">
        <v>80</v>
      </c>
      <c r="E98" s="21" t="s">
        <v>81</v>
      </c>
      <c r="F98" s="22">
        <v>150</v>
      </c>
      <c r="G98" s="22">
        <v>0</v>
      </c>
      <c r="H98" s="22">
        <f t="shared" si="5"/>
        <v>1650</v>
      </c>
      <c r="I98" s="22">
        <v>150</v>
      </c>
      <c r="J98" s="22">
        <v>0</v>
      </c>
      <c r="L98" s="5"/>
    </row>
    <row r="99" spans="1:17" ht="10.9" customHeight="1" x14ac:dyDescent="0.2">
      <c r="A99" s="55" t="s">
        <v>214</v>
      </c>
      <c r="B99" s="20">
        <v>45583</v>
      </c>
      <c r="C99" s="21" t="s">
        <v>12</v>
      </c>
      <c r="D99" s="21" t="s">
        <v>82</v>
      </c>
      <c r="E99" s="21" t="s">
        <v>83</v>
      </c>
      <c r="F99" s="22">
        <v>150</v>
      </c>
      <c r="G99" s="22">
        <v>0</v>
      </c>
      <c r="H99" s="22">
        <f t="shared" si="5"/>
        <v>1800</v>
      </c>
      <c r="I99" s="22">
        <v>150</v>
      </c>
      <c r="J99" s="22">
        <v>0</v>
      </c>
    </row>
    <row r="100" spans="1:17" ht="10.9" customHeight="1" x14ac:dyDescent="0.2">
      <c r="A100" s="55" t="s">
        <v>214</v>
      </c>
      <c r="B100" s="20">
        <v>45583</v>
      </c>
      <c r="C100" s="21" t="s">
        <v>12</v>
      </c>
      <c r="D100" s="21" t="s">
        <v>84</v>
      </c>
      <c r="E100" s="21" t="s">
        <v>85</v>
      </c>
      <c r="F100" s="22">
        <v>150</v>
      </c>
      <c r="G100" s="22">
        <v>0</v>
      </c>
      <c r="H100" s="22">
        <f t="shared" si="5"/>
        <v>1950</v>
      </c>
      <c r="I100" s="22">
        <v>150</v>
      </c>
      <c r="J100" s="22">
        <v>0</v>
      </c>
    </row>
    <row r="101" spans="1:17" ht="10.9" customHeight="1" x14ac:dyDescent="0.2">
      <c r="A101" s="55" t="s">
        <v>214</v>
      </c>
      <c r="B101" s="20">
        <v>45586</v>
      </c>
      <c r="C101" s="21" t="s">
        <v>12</v>
      </c>
      <c r="D101" s="21" t="s">
        <v>86</v>
      </c>
      <c r="E101" s="21" t="s">
        <v>87</v>
      </c>
      <c r="F101" s="22">
        <v>150</v>
      </c>
      <c r="G101" s="22">
        <v>0</v>
      </c>
      <c r="H101" s="22">
        <f t="shared" si="5"/>
        <v>2100</v>
      </c>
      <c r="I101" s="22">
        <v>150</v>
      </c>
      <c r="J101" s="22">
        <v>0</v>
      </c>
    </row>
    <row r="102" spans="1:17" ht="10.9" customHeight="1" x14ac:dyDescent="0.2">
      <c r="A102" s="55" t="s">
        <v>214</v>
      </c>
      <c r="B102" s="20">
        <v>45586</v>
      </c>
      <c r="C102" s="21" t="s">
        <v>12</v>
      </c>
      <c r="D102" s="21" t="s">
        <v>88</v>
      </c>
      <c r="E102" s="21" t="s">
        <v>89</v>
      </c>
      <c r="F102" s="22">
        <v>150</v>
      </c>
      <c r="G102" s="22">
        <v>0</v>
      </c>
      <c r="H102" s="22">
        <f t="shared" si="5"/>
        <v>2250</v>
      </c>
      <c r="I102" s="22">
        <v>150</v>
      </c>
      <c r="J102" s="22">
        <v>0</v>
      </c>
    </row>
    <row r="103" spans="1:17" ht="10.9" customHeight="1" x14ac:dyDescent="0.2">
      <c r="A103" s="55" t="s">
        <v>214</v>
      </c>
      <c r="B103" s="20">
        <v>45586</v>
      </c>
      <c r="C103" s="21" t="s">
        <v>12</v>
      </c>
      <c r="D103" s="21" t="s">
        <v>90</v>
      </c>
      <c r="E103" s="21" t="s">
        <v>91</v>
      </c>
      <c r="F103" s="22">
        <v>150</v>
      </c>
      <c r="G103" s="22">
        <v>0</v>
      </c>
      <c r="H103" s="22">
        <f t="shared" si="5"/>
        <v>2400</v>
      </c>
      <c r="I103" s="22">
        <v>150</v>
      </c>
      <c r="J103" s="22">
        <v>0</v>
      </c>
    </row>
    <row r="104" spans="1:17" ht="10.9" customHeight="1" x14ac:dyDescent="0.2">
      <c r="A104" s="55" t="s">
        <v>214</v>
      </c>
      <c r="B104" s="20">
        <v>45587</v>
      </c>
      <c r="C104" s="21" t="s">
        <v>12</v>
      </c>
      <c r="D104" s="21" t="s">
        <v>92</v>
      </c>
      <c r="E104" s="21" t="s">
        <v>93</v>
      </c>
      <c r="F104" s="22">
        <v>150</v>
      </c>
      <c r="G104" s="22">
        <v>0</v>
      </c>
      <c r="H104" s="22">
        <f t="shared" si="5"/>
        <v>2550</v>
      </c>
      <c r="I104" s="22">
        <v>150</v>
      </c>
      <c r="J104" s="22">
        <v>0</v>
      </c>
    </row>
    <row r="105" spans="1:17" ht="10.9" customHeight="1" x14ac:dyDescent="0.2">
      <c r="A105" s="55" t="s">
        <v>214</v>
      </c>
      <c r="B105" s="20">
        <v>45587</v>
      </c>
      <c r="C105" s="21" t="s">
        <v>12</v>
      </c>
      <c r="D105" s="21" t="s">
        <v>94</v>
      </c>
      <c r="E105" s="21" t="s">
        <v>95</v>
      </c>
      <c r="F105" s="22">
        <v>150</v>
      </c>
      <c r="G105" s="22">
        <v>0</v>
      </c>
      <c r="H105" s="22">
        <f t="shared" si="5"/>
        <v>2700</v>
      </c>
      <c r="I105" s="22">
        <v>150</v>
      </c>
      <c r="J105" s="22">
        <v>0</v>
      </c>
    </row>
    <row r="106" spans="1:17" ht="13.35" customHeight="1" x14ac:dyDescent="0.2">
      <c r="A106" s="55" t="s">
        <v>214</v>
      </c>
      <c r="B106" s="20">
        <v>45588</v>
      </c>
      <c r="C106" s="21" t="s">
        <v>12</v>
      </c>
      <c r="D106" s="21" t="s">
        <v>96</v>
      </c>
      <c r="E106" s="21" t="s">
        <v>97</v>
      </c>
      <c r="F106" s="22">
        <v>150</v>
      </c>
      <c r="G106" s="22">
        <v>0</v>
      </c>
      <c r="H106" s="22">
        <f t="shared" si="5"/>
        <v>2850</v>
      </c>
      <c r="I106" s="22">
        <v>150</v>
      </c>
      <c r="J106" s="22">
        <v>0</v>
      </c>
    </row>
    <row r="107" spans="1:17" ht="11.25" customHeight="1" x14ac:dyDescent="0.2">
      <c r="A107" s="55" t="s">
        <v>214</v>
      </c>
      <c r="B107" s="20">
        <v>45590</v>
      </c>
      <c r="C107" s="21" t="s">
        <v>12</v>
      </c>
      <c r="D107" s="21" t="s">
        <v>98</v>
      </c>
      <c r="E107" s="21" t="s">
        <v>99</v>
      </c>
      <c r="F107" s="22">
        <v>150</v>
      </c>
      <c r="G107" s="22">
        <v>0</v>
      </c>
      <c r="H107" s="22">
        <f t="shared" si="5"/>
        <v>3000</v>
      </c>
      <c r="I107" s="22">
        <v>150</v>
      </c>
      <c r="J107" s="22">
        <v>0</v>
      </c>
    </row>
    <row r="108" spans="1:17" ht="10.9" customHeight="1" x14ac:dyDescent="0.2">
      <c r="A108" s="55" t="s">
        <v>214</v>
      </c>
      <c r="B108" s="20">
        <v>45590</v>
      </c>
      <c r="C108" s="21" t="s">
        <v>12</v>
      </c>
      <c r="D108" s="21" t="s">
        <v>100</v>
      </c>
      <c r="E108" s="21" t="s">
        <v>101</v>
      </c>
      <c r="F108" s="22">
        <v>150</v>
      </c>
      <c r="G108" s="22">
        <v>0</v>
      </c>
      <c r="H108" s="22">
        <f t="shared" si="5"/>
        <v>3150</v>
      </c>
      <c r="I108" s="22">
        <v>150</v>
      </c>
      <c r="J108" s="22">
        <v>0</v>
      </c>
      <c r="K108" s="16"/>
    </row>
    <row r="109" spans="1:17" ht="13.35" customHeight="1" x14ac:dyDescent="0.2">
      <c r="A109" s="55" t="s">
        <v>214</v>
      </c>
      <c r="B109" s="20">
        <v>45596</v>
      </c>
      <c r="C109" s="21" t="s">
        <v>12</v>
      </c>
      <c r="D109" s="21" t="s">
        <v>102</v>
      </c>
      <c r="E109" s="21" t="s">
        <v>103</v>
      </c>
      <c r="F109" s="22">
        <v>150</v>
      </c>
      <c r="G109" s="22">
        <v>0</v>
      </c>
      <c r="H109" s="22">
        <f t="shared" si="5"/>
        <v>3300</v>
      </c>
      <c r="I109" s="22">
        <v>150</v>
      </c>
      <c r="J109" s="22">
        <v>0</v>
      </c>
    </row>
    <row r="110" spans="1:17" s="5" customFormat="1" ht="12.2" customHeight="1" x14ac:dyDescent="0.2">
      <c r="A110" s="55" t="s">
        <v>214</v>
      </c>
      <c r="B110" s="20">
        <v>45581</v>
      </c>
      <c r="C110" s="21" t="s">
        <v>12</v>
      </c>
      <c r="D110" s="21" t="s">
        <v>110</v>
      </c>
      <c r="E110" s="21" t="s">
        <v>111</v>
      </c>
      <c r="F110" s="22">
        <v>150</v>
      </c>
      <c r="G110" s="22">
        <v>0</v>
      </c>
      <c r="H110" s="22">
        <f>((H109 + F110) - G110)</f>
        <v>3450</v>
      </c>
      <c r="I110" s="22">
        <v>150</v>
      </c>
      <c r="J110" s="22">
        <v>0</v>
      </c>
      <c r="L110"/>
      <c r="M110"/>
      <c r="N110"/>
      <c r="O110"/>
      <c r="P110"/>
      <c r="Q110"/>
    </row>
    <row r="111" spans="1:17" ht="10.9" customHeight="1" x14ac:dyDescent="0.2">
      <c r="A111" s="55" t="s">
        <v>411</v>
      </c>
      <c r="B111" s="20">
        <v>45604</v>
      </c>
      <c r="C111" s="21" t="s">
        <v>12</v>
      </c>
      <c r="D111" s="21" t="s">
        <v>420</v>
      </c>
      <c r="E111" s="21" t="s">
        <v>421</v>
      </c>
      <c r="F111" s="22">
        <v>100</v>
      </c>
      <c r="G111" s="22">
        <v>0</v>
      </c>
      <c r="H111" s="22">
        <f t="shared" ref="H111:H132" si="6">((H110 + F111) - G111)</f>
        <v>3550</v>
      </c>
      <c r="I111" s="22">
        <v>100</v>
      </c>
      <c r="J111" s="22">
        <v>0</v>
      </c>
      <c r="O111" s="5"/>
      <c r="P111" s="5"/>
      <c r="Q111" s="5"/>
    </row>
    <row r="112" spans="1:17" ht="10.9" customHeight="1" x14ac:dyDescent="0.2">
      <c r="A112" s="55" t="s">
        <v>411</v>
      </c>
      <c r="B112" s="20">
        <v>45607</v>
      </c>
      <c r="C112" s="21" t="s">
        <v>12</v>
      </c>
      <c r="D112" s="21" t="s">
        <v>422</v>
      </c>
      <c r="E112" s="21" t="s">
        <v>423</v>
      </c>
      <c r="F112" s="22">
        <v>150</v>
      </c>
      <c r="G112" s="22">
        <v>0</v>
      </c>
      <c r="H112" s="22">
        <f t="shared" si="6"/>
        <v>3700</v>
      </c>
      <c r="I112" s="22">
        <v>150</v>
      </c>
      <c r="J112" s="22">
        <v>0</v>
      </c>
      <c r="K112" s="5"/>
      <c r="M112" s="5"/>
      <c r="N112" s="5"/>
    </row>
    <row r="113" spans="1:12" ht="10.9" customHeight="1" x14ac:dyDescent="0.2">
      <c r="A113" s="55" t="s">
        <v>411</v>
      </c>
      <c r="B113" s="20">
        <v>45607</v>
      </c>
      <c r="C113" s="21" t="s">
        <v>12</v>
      </c>
      <c r="D113" s="21" t="s">
        <v>424</v>
      </c>
      <c r="E113" s="21" t="s">
        <v>425</v>
      </c>
      <c r="F113" s="22">
        <v>50</v>
      </c>
      <c r="G113" s="22">
        <v>0</v>
      </c>
      <c r="H113" s="22">
        <f t="shared" si="6"/>
        <v>3750</v>
      </c>
      <c r="I113" s="22">
        <v>50</v>
      </c>
      <c r="J113" s="22">
        <v>0</v>
      </c>
      <c r="L113" s="5"/>
    </row>
    <row r="114" spans="1:12" ht="10.9" customHeight="1" x14ac:dyDescent="0.2">
      <c r="A114" s="55" t="s">
        <v>411</v>
      </c>
      <c r="B114" s="20">
        <v>45615</v>
      </c>
      <c r="C114" s="21" t="s">
        <v>12</v>
      </c>
      <c r="D114" s="21" t="s">
        <v>426</v>
      </c>
      <c r="E114" s="21" t="s">
        <v>427</v>
      </c>
      <c r="F114" s="22">
        <v>150</v>
      </c>
      <c r="G114" s="22">
        <v>0</v>
      </c>
      <c r="H114" s="22">
        <f t="shared" si="6"/>
        <v>3900</v>
      </c>
      <c r="I114" s="22">
        <v>150</v>
      </c>
      <c r="J114" s="22">
        <v>0</v>
      </c>
    </row>
    <row r="115" spans="1:12" x14ac:dyDescent="0.2">
      <c r="A115" s="55" t="s">
        <v>411</v>
      </c>
      <c r="B115" s="20">
        <v>45624</v>
      </c>
      <c r="C115" s="21" t="s">
        <v>12</v>
      </c>
      <c r="D115" s="21" t="s">
        <v>428</v>
      </c>
      <c r="E115" s="21" t="s">
        <v>429</v>
      </c>
      <c r="F115" s="22">
        <v>150</v>
      </c>
      <c r="G115" s="22">
        <v>0</v>
      </c>
      <c r="H115" s="22">
        <f t="shared" si="6"/>
        <v>4050</v>
      </c>
      <c r="I115" s="22">
        <v>150</v>
      </c>
      <c r="J115" s="22">
        <v>0</v>
      </c>
    </row>
    <row r="116" spans="1:12" x14ac:dyDescent="0.2">
      <c r="A116" s="55" t="s">
        <v>556</v>
      </c>
      <c r="B116" s="17">
        <v>45627</v>
      </c>
      <c r="C116" s="18" t="s">
        <v>12</v>
      </c>
      <c r="D116" s="18" t="s">
        <v>603</v>
      </c>
      <c r="E116" s="18" t="s">
        <v>604</v>
      </c>
      <c r="F116" s="19">
        <v>150</v>
      </c>
      <c r="G116" s="19">
        <v>0</v>
      </c>
      <c r="H116" s="22">
        <f t="shared" si="6"/>
        <v>4200</v>
      </c>
      <c r="I116" s="19">
        <v>150</v>
      </c>
      <c r="J116" s="19">
        <v>0</v>
      </c>
    </row>
    <row r="117" spans="1:12" x14ac:dyDescent="0.2">
      <c r="A117" s="55" t="s">
        <v>556</v>
      </c>
      <c r="B117" s="20">
        <v>45631</v>
      </c>
      <c r="C117" s="21" t="s">
        <v>12</v>
      </c>
      <c r="D117" s="21" t="s">
        <v>605</v>
      </c>
      <c r="E117" s="21"/>
      <c r="F117" s="22">
        <v>150</v>
      </c>
      <c r="G117" s="22">
        <v>0</v>
      </c>
      <c r="H117" s="22">
        <f t="shared" si="6"/>
        <v>4350</v>
      </c>
      <c r="I117" s="22">
        <v>150</v>
      </c>
      <c r="J117" s="22">
        <v>0</v>
      </c>
    </row>
    <row r="118" spans="1:12" x14ac:dyDescent="0.2">
      <c r="A118" s="55" t="s">
        <v>556</v>
      </c>
      <c r="B118" s="20">
        <v>45631</v>
      </c>
      <c r="C118" s="21" t="s">
        <v>12</v>
      </c>
      <c r="D118" s="21" t="s">
        <v>606</v>
      </c>
      <c r="E118" s="21" t="s">
        <v>189</v>
      </c>
      <c r="F118" s="22">
        <v>150</v>
      </c>
      <c r="G118" s="22">
        <v>0</v>
      </c>
      <c r="H118" s="22">
        <f t="shared" si="6"/>
        <v>4500</v>
      </c>
      <c r="I118" s="22">
        <v>150</v>
      </c>
      <c r="J118" s="22">
        <v>0</v>
      </c>
    </row>
    <row r="119" spans="1:12" x14ac:dyDescent="0.2">
      <c r="A119" s="55" t="s">
        <v>556</v>
      </c>
      <c r="B119" s="20">
        <v>45631</v>
      </c>
      <c r="C119" s="21" t="s">
        <v>12</v>
      </c>
      <c r="D119" s="21" t="s">
        <v>607</v>
      </c>
      <c r="E119" s="21" t="s">
        <v>608</v>
      </c>
      <c r="F119" s="22">
        <v>150</v>
      </c>
      <c r="G119" s="22">
        <v>0</v>
      </c>
      <c r="H119" s="22">
        <f t="shared" si="6"/>
        <v>4650</v>
      </c>
      <c r="I119" s="22">
        <v>150</v>
      </c>
      <c r="J119" s="22">
        <v>0</v>
      </c>
    </row>
    <row r="120" spans="1:12" x14ac:dyDescent="0.2">
      <c r="A120" s="55" t="s">
        <v>556</v>
      </c>
      <c r="B120" s="20">
        <v>45631</v>
      </c>
      <c r="C120" s="21" t="s">
        <v>12</v>
      </c>
      <c r="D120" s="21" t="s">
        <v>609</v>
      </c>
      <c r="E120" s="21" t="s">
        <v>610</v>
      </c>
      <c r="F120" s="22">
        <v>150</v>
      </c>
      <c r="G120" s="22">
        <v>0</v>
      </c>
      <c r="H120" s="22">
        <f t="shared" si="6"/>
        <v>4800</v>
      </c>
      <c r="I120" s="22">
        <v>150</v>
      </c>
      <c r="J120" s="22">
        <v>0</v>
      </c>
    </row>
    <row r="121" spans="1:12" ht="36" x14ac:dyDescent="0.2">
      <c r="A121" s="55" t="s">
        <v>556</v>
      </c>
      <c r="B121" s="20">
        <v>45631</v>
      </c>
      <c r="C121" s="21" t="s">
        <v>12</v>
      </c>
      <c r="D121" s="24" t="s">
        <v>611</v>
      </c>
      <c r="E121" s="21" t="s">
        <v>612</v>
      </c>
      <c r="F121" s="22">
        <v>300</v>
      </c>
      <c r="G121" s="22">
        <v>0</v>
      </c>
      <c r="H121" s="22">
        <f t="shared" si="6"/>
        <v>5100</v>
      </c>
      <c r="I121" s="22">
        <v>300</v>
      </c>
      <c r="J121" s="22">
        <v>0</v>
      </c>
    </row>
    <row r="122" spans="1:12" x14ac:dyDescent="0.2">
      <c r="A122" s="55" t="s">
        <v>556</v>
      </c>
      <c r="B122" s="20">
        <v>45631</v>
      </c>
      <c r="C122" s="21" t="s">
        <v>12</v>
      </c>
      <c r="D122" s="21" t="s">
        <v>613</v>
      </c>
      <c r="E122" s="21" t="s">
        <v>614</v>
      </c>
      <c r="F122" s="22">
        <v>150</v>
      </c>
      <c r="G122" s="22">
        <v>0</v>
      </c>
      <c r="H122" s="22">
        <f t="shared" si="6"/>
        <v>5250</v>
      </c>
      <c r="I122" s="22">
        <v>150</v>
      </c>
      <c r="J122" s="22">
        <v>0</v>
      </c>
    </row>
    <row r="123" spans="1:12" x14ac:dyDescent="0.2">
      <c r="A123" s="55" t="s">
        <v>556</v>
      </c>
      <c r="B123" s="20">
        <v>45631</v>
      </c>
      <c r="C123" s="21" t="s">
        <v>12</v>
      </c>
      <c r="D123" s="21" t="s">
        <v>615</v>
      </c>
      <c r="E123" s="21" t="s">
        <v>616</v>
      </c>
      <c r="F123" s="22">
        <v>150</v>
      </c>
      <c r="G123" s="22">
        <v>0</v>
      </c>
      <c r="H123" s="22">
        <f t="shared" si="6"/>
        <v>5400</v>
      </c>
      <c r="I123" s="22">
        <v>150</v>
      </c>
      <c r="J123" s="22">
        <v>0</v>
      </c>
    </row>
    <row r="124" spans="1:12" x14ac:dyDescent="0.2">
      <c r="A124" s="55" t="s">
        <v>556</v>
      </c>
      <c r="B124" s="20">
        <v>45631</v>
      </c>
      <c r="C124" s="21" t="s">
        <v>12</v>
      </c>
      <c r="D124" s="21" t="s">
        <v>617</v>
      </c>
      <c r="E124" s="21" t="s">
        <v>618</v>
      </c>
      <c r="F124" s="22">
        <v>150</v>
      </c>
      <c r="G124" s="22">
        <v>0</v>
      </c>
      <c r="H124" s="22">
        <f t="shared" si="6"/>
        <v>5550</v>
      </c>
      <c r="I124" s="22">
        <v>150</v>
      </c>
      <c r="J124" s="22">
        <v>0</v>
      </c>
    </row>
    <row r="125" spans="1:12" x14ac:dyDescent="0.2">
      <c r="A125" s="55" t="s">
        <v>556</v>
      </c>
      <c r="B125" s="20">
        <v>45632</v>
      </c>
      <c r="C125" s="21" t="s">
        <v>12</v>
      </c>
      <c r="D125" s="21" t="s">
        <v>619</v>
      </c>
      <c r="E125" s="21" t="s">
        <v>620</v>
      </c>
      <c r="F125" s="22">
        <v>150</v>
      </c>
      <c r="G125" s="22">
        <v>0</v>
      </c>
      <c r="H125" s="22">
        <f t="shared" si="6"/>
        <v>5700</v>
      </c>
      <c r="I125" s="22">
        <v>150</v>
      </c>
      <c r="J125" s="22">
        <v>0</v>
      </c>
    </row>
    <row r="126" spans="1:12" x14ac:dyDescent="0.2">
      <c r="A126" s="55" t="s">
        <v>556</v>
      </c>
      <c r="B126" s="20">
        <v>45632</v>
      </c>
      <c r="C126" s="21" t="s">
        <v>12</v>
      </c>
      <c r="D126" s="21" t="s">
        <v>621</v>
      </c>
      <c r="E126" s="21" t="s">
        <v>622</v>
      </c>
      <c r="F126" s="22">
        <v>150</v>
      </c>
      <c r="G126" s="22">
        <v>0</v>
      </c>
      <c r="H126" s="22">
        <f t="shared" si="6"/>
        <v>5850</v>
      </c>
      <c r="I126" s="22">
        <v>150</v>
      </c>
      <c r="J126" s="22">
        <v>0</v>
      </c>
    </row>
    <row r="127" spans="1:12" x14ac:dyDescent="0.2">
      <c r="A127" s="55" t="s">
        <v>556</v>
      </c>
      <c r="B127" s="20">
        <v>45635</v>
      </c>
      <c r="C127" s="21" t="s">
        <v>12</v>
      </c>
      <c r="D127" s="21" t="s">
        <v>623</v>
      </c>
      <c r="E127" s="21" t="s">
        <v>582</v>
      </c>
      <c r="F127" s="22">
        <v>150</v>
      </c>
      <c r="G127" s="22">
        <v>0</v>
      </c>
      <c r="H127" s="22">
        <f t="shared" si="6"/>
        <v>6000</v>
      </c>
      <c r="I127" s="22">
        <v>150</v>
      </c>
      <c r="J127" s="22">
        <v>0</v>
      </c>
    </row>
    <row r="128" spans="1:12" x14ac:dyDescent="0.2">
      <c r="A128" s="55" t="s">
        <v>556</v>
      </c>
      <c r="B128" s="20">
        <v>45635</v>
      </c>
      <c r="C128" s="21" t="s">
        <v>12</v>
      </c>
      <c r="D128" s="21" t="s">
        <v>624</v>
      </c>
      <c r="E128" s="21" t="s">
        <v>625</v>
      </c>
      <c r="F128" s="22">
        <v>150</v>
      </c>
      <c r="G128" s="22">
        <v>0</v>
      </c>
      <c r="H128" s="22">
        <f t="shared" si="6"/>
        <v>6150</v>
      </c>
      <c r="I128" s="22">
        <v>150</v>
      </c>
      <c r="J128" s="22">
        <v>0</v>
      </c>
    </row>
    <row r="129" spans="1:17" x14ac:dyDescent="0.2">
      <c r="A129" s="55" t="s">
        <v>556</v>
      </c>
      <c r="B129" s="20">
        <v>45635</v>
      </c>
      <c r="C129" s="21" t="s">
        <v>12</v>
      </c>
      <c r="D129" s="21" t="s">
        <v>626</v>
      </c>
      <c r="E129" s="21" t="s">
        <v>627</v>
      </c>
      <c r="F129" s="22">
        <v>150</v>
      </c>
      <c r="G129" s="22">
        <v>0</v>
      </c>
      <c r="H129" s="22">
        <f t="shared" si="6"/>
        <v>6300</v>
      </c>
      <c r="I129" s="22">
        <v>150</v>
      </c>
      <c r="J129" s="22">
        <v>0</v>
      </c>
    </row>
    <row r="130" spans="1:17" x14ac:dyDescent="0.2">
      <c r="A130" s="55" t="s">
        <v>556</v>
      </c>
      <c r="B130" s="20">
        <v>45636</v>
      </c>
      <c r="C130" s="21" t="s">
        <v>12</v>
      </c>
      <c r="D130" s="21" t="s">
        <v>628</v>
      </c>
      <c r="E130" s="21" t="s">
        <v>629</v>
      </c>
      <c r="F130" s="22">
        <v>150</v>
      </c>
      <c r="G130" s="22">
        <v>0</v>
      </c>
      <c r="H130" s="22">
        <f t="shared" si="6"/>
        <v>6450</v>
      </c>
      <c r="I130" s="22">
        <v>150</v>
      </c>
      <c r="J130" s="22">
        <v>0</v>
      </c>
    </row>
    <row r="131" spans="1:17" x14ac:dyDescent="0.2">
      <c r="A131" s="55" t="s">
        <v>556</v>
      </c>
      <c r="B131" s="20">
        <v>45637</v>
      </c>
      <c r="C131" s="21" t="s">
        <v>12</v>
      </c>
      <c r="D131" s="21" t="s">
        <v>630</v>
      </c>
      <c r="E131" s="21" t="s">
        <v>631</v>
      </c>
      <c r="F131" s="22">
        <v>300</v>
      </c>
      <c r="G131" s="22">
        <v>0</v>
      </c>
      <c r="H131" s="22">
        <f t="shared" si="6"/>
        <v>6750</v>
      </c>
      <c r="I131" s="22">
        <v>300</v>
      </c>
      <c r="J131" s="22">
        <v>0</v>
      </c>
    </row>
    <row r="132" spans="1:17" ht="36" x14ac:dyDescent="0.2">
      <c r="A132" s="55" t="s">
        <v>556</v>
      </c>
      <c r="B132" s="20">
        <v>45638</v>
      </c>
      <c r="C132" s="21" t="s">
        <v>12</v>
      </c>
      <c r="D132" s="24" t="s">
        <v>632</v>
      </c>
      <c r="E132" s="21" t="s">
        <v>633</v>
      </c>
      <c r="F132" s="22">
        <v>150</v>
      </c>
      <c r="G132" s="22">
        <v>0</v>
      </c>
      <c r="H132" s="22">
        <f t="shared" si="6"/>
        <v>6900</v>
      </c>
      <c r="I132" s="22">
        <v>150</v>
      </c>
      <c r="J132" s="22">
        <v>0</v>
      </c>
    </row>
    <row r="133" spans="1:17" x14ac:dyDescent="0.2">
      <c r="A133" s="55" t="s">
        <v>556</v>
      </c>
      <c r="B133" s="20">
        <v>45639</v>
      </c>
      <c r="C133" s="21" t="s">
        <v>12</v>
      </c>
      <c r="D133" s="21" t="s">
        <v>634</v>
      </c>
      <c r="E133" s="21" t="s">
        <v>635</v>
      </c>
      <c r="F133" s="22">
        <v>150</v>
      </c>
      <c r="G133" s="22">
        <v>0</v>
      </c>
      <c r="H133" s="22">
        <f t="shared" ref="H133:H139" si="7">((H132 + F133) - G133)</f>
        <v>7050</v>
      </c>
      <c r="I133" s="22">
        <v>150</v>
      </c>
      <c r="J133" s="22">
        <v>0</v>
      </c>
    </row>
    <row r="134" spans="1:17" x14ac:dyDescent="0.2">
      <c r="A134" s="55" t="s">
        <v>556</v>
      </c>
      <c r="B134" s="20">
        <v>45639</v>
      </c>
      <c r="C134" s="21" t="s">
        <v>12</v>
      </c>
      <c r="D134" s="21" t="s">
        <v>636</v>
      </c>
      <c r="E134" s="21" t="s">
        <v>637</v>
      </c>
      <c r="F134" s="22">
        <v>150</v>
      </c>
      <c r="G134" s="22">
        <v>0</v>
      </c>
      <c r="H134" s="22">
        <f t="shared" si="7"/>
        <v>7200</v>
      </c>
      <c r="I134" s="22">
        <v>150</v>
      </c>
      <c r="J134" s="22">
        <v>0</v>
      </c>
    </row>
    <row r="135" spans="1:17" x14ac:dyDescent="0.2">
      <c r="A135" s="55" t="s">
        <v>556</v>
      </c>
      <c r="B135" s="20">
        <v>45639</v>
      </c>
      <c r="C135" s="21" t="s">
        <v>12</v>
      </c>
      <c r="D135" s="21" t="s">
        <v>638</v>
      </c>
      <c r="E135" s="21" t="s">
        <v>639</v>
      </c>
      <c r="F135" s="22">
        <v>150</v>
      </c>
      <c r="G135" s="22">
        <v>0</v>
      </c>
      <c r="H135" s="22">
        <f t="shared" si="7"/>
        <v>7350</v>
      </c>
      <c r="I135" s="22">
        <v>150</v>
      </c>
      <c r="J135" s="22">
        <v>0</v>
      </c>
    </row>
    <row r="136" spans="1:17" x14ac:dyDescent="0.2">
      <c r="A136" s="55" t="s">
        <v>556</v>
      </c>
      <c r="B136" s="20">
        <v>45639</v>
      </c>
      <c r="C136" s="21" t="s">
        <v>12</v>
      </c>
      <c r="D136" s="21" t="s">
        <v>640</v>
      </c>
      <c r="E136" s="21" t="s">
        <v>641</v>
      </c>
      <c r="F136" s="22">
        <v>150</v>
      </c>
      <c r="G136" s="22">
        <v>0</v>
      </c>
      <c r="H136" s="22">
        <f t="shared" si="7"/>
        <v>7500</v>
      </c>
      <c r="I136" s="22">
        <v>150</v>
      </c>
      <c r="J136" s="22">
        <v>0</v>
      </c>
    </row>
    <row r="137" spans="1:17" x14ac:dyDescent="0.2">
      <c r="A137" s="55" t="s">
        <v>556</v>
      </c>
      <c r="B137" s="20">
        <v>45639</v>
      </c>
      <c r="C137" s="21" t="s">
        <v>12</v>
      </c>
      <c r="D137" s="21" t="s">
        <v>642</v>
      </c>
      <c r="E137" s="21" t="s">
        <v>643</v>
      </c>
      <c r="F137" s="22">
        <v>150</v>
      </c>
      <c r="G137" s="22">
        <v>0</v>
      </c>
      <c r="H137" s="22">
        <f t="shared" si="7"/>
        <v>7650</v>
      </c>
      <c r="I137" s="22">
        <v>150</v>
      </c>
      <c r="J137" s="22">
        <v>0</v>
      </c>
    </row>
    <row r="138" spans="1:17" x14ac:dyDescent="0.2">
      <c r="A138" s="55" t="s">
        <v>556</v>
      </c>
      <c r="B138" s="20">
        <v>45643</v>
      </c>
      <c r="C138" s="21" t="s">
        <v>12</v>
      </c>
      <c r="D138" s="21" t="s">
        <v>644</v>
      </c>
      <c r="E138" s="21" t="s">
        <v>645</v>
      </c>
      <c r="F138" s="22">
        <v>150</v>
      </c>
      <c r="G138" s="22">
        <v>0</v>
      </c>
      <c r="H138" s="22">
        <f t="shared" si="7"/>
        <v>7800</v>
      </c>
      <c r="I138" s="22">
        <v>150</v>
      </c>
      <c r="J138" s="22">
        <v>0</v>
      </c>
    </row>
    <row r="139" spans="1:17" x14ac:dyDescent="0.2">
      <c r="A139" s="55" t="s">
        <v>556</v>
      </c>
      <c r="B139" s="20">
        <v>45644</v>
      </c>
      <c r="C139" s="21" t="s">
        <v>12</v>
      </c>
      <c r="D139" s="21" t="s">
        <v>646</v>
      </c>
      <c r="E139" s="21" t="s">
        <v>647</v>
      </c>
      <c r="F139" s="22">
        <v>150</v>
      </c>
      <c r="G139" s="22">
        <v>0</v>
      </c>
      <c r="H139" s="22">
        <f t="shared" si="7"/>
        <v>7950</v>
      </c>
      <c r="I139" s="22">
        <v>150</v>
      </c>
      <c r="J139" s="22">
        <v>0</v>
      </c>
    </row>
    <row r="140" spans="1:17" s="5" customFormat="1" ht="12.2" customHeight="1" x14ac:dyDescent="0.2">
      <c r="A140" s="55"/>
      <c r="B140" s="12" t="s">
        <v>104</v>
      </c>
      <c r="C140" s="12"/>
      <c r="D140" s="12"/>
      <c r="E140" s="12"/>
      <c r="F140" s="13">
        <f>SUM(F88:F139)</f>
        <v>7950</v>
      </c>
      <c r="G140" s="13">
        <f>SUM(G88:G109)</f>
        <v>0</v>
      </c>
      <c r="H140" s="13">
        <f>H109</f>
        <v>3300</v>
      </c>
      <c r="I140" s="13">
        <f>SUM(I88:I109)</f>
        <v>3300</v>
      </c>
      <c r="J140" s="13">
        <f>SUM(J88:J109)</f>
        <v>0</v>
      </c>
      <c r="K140"/>
      <c r="L140"/>
      <c r="M140"/>
      <c r="N140"/>
      <c r="O140" s="30"/>
      <c r="P140"/>
      <c r="Q140"/>
    </row>
    <row r="141" spans="1:17" ht="21.4" customHeight="1" x14ac:dyDescent="0.2">
      <c r="M141" s="30"/>
      <c r="N141" s="30"/>
      <c r="O141" s="30"/>
      <c r="P141" s="5"/>
      <c r="Q141" s="5"/>
    </row>
    <row r="142" spans="1:17" ht="10.9" customHeight="1" x14ac:dyDescent="0.2">
      <c r="B142" s="8" t="s">
        <v>105</v>
      </c>
      <c r="C142" s="8"/>
      <c r="D142" s="8"/>
      <c r="E142" s="8"/>
      <c r="F142" s="8"/>
      <c r="G142" s="8"/>
      <c r="H142" s="8"/>
      <c r="I142" s="8"/>
      <c r="J142" s="8"/>
      <c r="L142" s="30"/>
      <c r="M142" s="30"/>
      <c r="N142" s="30"/>
      <c r="O142" s="30"/>
    </row>
    <row r="143" spans="1:17" ht="10.9" customHeight="1" x14ac:dyDescent="0.2">
      <c r="A143" s="55" t="s">
        <v>214</v>
      </c>
      <c r="B143" s="20">
        <v>45580</v>
      </c>
      <c r="C143" s="21" t="s">
        <v>12</v>
      </c>
      <c r="D143" s="21" t="s">
        <v>108</v>
      </c>
      <c r="E143" s="21" t="s">
        <v>109</v>
      </c>
      <c r="F143" s="22">
        <v>420</v>
      </c>
      <c r="G143" s="22">
        <v>0</v>
      </c>
      <c r="H143" s="22" t="e">
        <f>((#REF! + F143) - G143)</f>
        <v>#REF!</v>
      </c>
      <c r="I143" s="22">
        <v>420</v>
      </c>
      <c r="J143" s="22">
        <v>0</v>
      </c>
      <c r="K143" s="30"/>
      <c r="L143" s="30"/>
      <c r="M143" s="30"/>
      <c r="N143" s="30"/>
    </row>
    <row r="144" spans="1:17" ht="10.9" customHeight="1" x14ac:dyDescent="0.2">
      <c r="A144" s="55" t="s">
        <v>214</v>
      </c>
      <c r="B144" s="20">
        <v>45594</v>
      </c>
      <c r="C144" s="21" t="s">
        <v>12</v>
      </c>
      <c r="D144" s="24" t="s">
        <v>112</v>
      </c>
      <c r="E144" s="21" t="s">
        <v>48</v>
      </c>
      <c r="F144" s="22">
        <v>1680</v>
      </c>
      <c r="G144" s="22">
        <v>0</v>
      </c>
      <c r="H144" s="22" t="e">
        <f>((#REF! + F144) - G144)</f>
        <v>#REF!</v>
      </c>
      <c r="I144" s="22">
        <v>1680</v>
      </c>
      <c r="J144" s="22">
        <v>0</v>
      </c>
      <c r="L144" s="30"/>
    </row>
    <row r="145" spans="1:15" ht="10.9" customHeight="1" x14ac:dyDescent="0.2">
      <c r="A145" s="55" t="s">
        <v>214</v>
      </c>
      <c r="B145" s="20">
        <v>45596</v>
      </c>
      <c r="C145" s="21" t="s">
        <v>151</v>
      </c>
      <c r="D145" s="24" t="s">
        <v>545</v>
      </c>
      <c r="E145" s="21"/>
      <c r="F145" s="22">
        <v>2520</v>
      </c>
      <c r="G145" s="22"/>
      <c r="H145" s="22"/>
      <c r="I145" s="22"/>
      <c r="J145" s="22"/>
      <c r="K145" s="25" t="s">
        <v>382</v>
      </c>
      <c r="O145" s="5"/>
    </row>
    <row r="146" spans="1:15" ht="10.9" customHeight="1" x14ac:dyDescent="0.2">
      <c r="A146" s="55" t="s">
        <v>411</v>
      </c>
      <c r="B146" s="20">
        <v>45597</v>
      </c>
      <c r="C146" s="21" t="s">
        <v>12</v>
      </c>
      <c r="D146" s="24" t="s">
        <v>430</v>
      </c>
      <c r="E146" s="21" t="s">
        <v>431</v>
      </c>
      <c r="F146" s="22">
        <v>1260</v>
      </c>
      <c r="G146" s="22">
        <v>0</v>
      </c>
      <c r="H146" s="22" t="e">
        <f>((#REF! + F146) - G146)</f>
        <v>#REF!</v>
      </c>
      <c r="I146" s="22">
        <v>1260</v>
      </c>
      <c r="J146" s="22">
        <v>0</v>
      </c>
      <c r="M146" s="5"/>
      <c r="N146" s="5"/>
    </row>
    <row r="147" spans="1:15" ht="10.9" customHeight="1" x14ac:dyDescent="0.2">
      <c r="A147" s="55" t="s">
        <v>411</v>
      </c>
      <c r="B147" s="20">
        <v>45599</v>
      </c>
      <c r="C147" s="21" t="s">
        <v>12</v>
      </c>
      <c r="D147" s="24" t="s">
        <v>432</v>
      </c>
      <c r="E147" s="21" t="s">
        <v>433</v>
      </c>
      <c r="F147" s="22">
        <v>1680</v>
      </c>
      <c r="G147" s="22">
        <v>0</v>
      </c>
      <c r="H147" s="22" t="e">
        <f t="shared" ref="H147:H150" si="8">((H146 + F147) - G147)</f>
        <v>#REF!</v>
      </c>
      <c r="I147" s="22">
        <v>1680</v>
      </c>
      <c r="J147" s="22">
        <v>0</v>
      </c>
      <c r="L147" s="5"/>
    </row>
    <row r="148" spans="1:15" ht="10.9" customHeight="1" x14ac:dyDescent="0.2">
      <c r="A148" s="55" t="s">
        <v>411</v>
      </c>
      <c r="B148" s="20">
        <v>45600</v>
      </c>
      <c r="C148" s="21" t="s">
        <v>12</v>
      </c>
      <c r="D148" s="24" t="s">
        <v>434</v>
      </c>
      <c r="E148" s="21" t="s">
        <v>435</v>
      </c>
      <c r="F148" s="22">
        <v>2100</v>
      </c>
      <c r="G148" s="22">
        <v>0</v>
      </c>
      <c r="H148" s="22" t="e">
        <f t="shared" si="8"/>
        <v>#REF!</v>
      </c>
      <c r="I148" s="22">
        <v>2100</v>
      </c>
      <c r="J148" s="22">
        <v>0</v>
      </c>
    </row>
    <row r="149" spans="1:15" ht="10.9" customHeight="1" x14ac:dyDescent="0.2">
      <c r="A149" s="55" t="s">
        <v>411</v>
      </c>
      <c r="B149" s="20">
        <v>45602</v>
      </c>
      <c r="C149" s="21" t="s">
        <v>12</v>
      </c>
      <c r="D149" s="24" t="s">
        <v>436</v>
      </c>
      <c r="E149" s="21" t="s">
        <v>402</v>
      </c>
      <c r="F149" s="22">
        <v>1260</v>
      </c>
      <c r="G149" s="22">
        <v>0</v>
      </c>
      <c r="H149" s="22" t="e">
        <f t="shared" si="8"/>
        <v>#REF!</v>
      </c>
      <c r="I149" s="22">
        <v>1260</v>
      </c>
      <c r="J149" s="22">
        <v>0</v>
      </c>
    </row>
    <row r="150" spans="1:15" ht="10.9" customHeight="1" x14ac:dyDescent="0.2">
      <c r="A150" s="55" t="s">
        <v>411</v>
      </c>
      <c r="B150" s="20">
        <v>45622</v>
      </c>
      <c r="C150" s="21" t="s">
        <v>12</v>
      </c>
      <c r="D150" s="24" t="s">
        <v>437</v>
      </c>
      <c r="E150" s="21" t="s">
        <v>410</v>
      </c>
      <c r="F150" s="22">
        <v>2520</v>
      </c>
      <c r="G150" s="22">
        <v>0</v>
      </c>
      <c r="H150" s="22" t="e">
        <f t="shared" si="8"/>
        <v>#REF!</v>
      </c>
      <c r="I150" s="22">
        <v>2520</v>
      </c>
      <c r="J150" s="22">
        <v>0</v>
      </c>
    </row>
    <row r="151" spans="1:15" ht="10.9" customHeight="1" x14ac:dyDescent="0.2">
      <c r="A151" s="55" t="s">
        <v>556</v>
      </c>
      <c r="B151" s="17">
        <v>45631</v>
      </c>
      <c r="C151" s="18" t="s">
        <v>12</v>
      </c>
      <c r="D151" s="23" t="s">
        <v>648</v>
      </c>
      <c r="E151" s="18" t="s">
        <v>649</v>
      </c>
      <c r="F151" s="19">
        <v>840</v>
      </c>
      <c r="G151" s="19">
        <v>0</v>
      </c>
      <c r="H151" s="19" t="e">
        <f>((#REF! + F151) - G151)</f>
        <v>#REF!</v>
      </c>
      <c r="I151" s="19">
        <v>840</v>
      </c>
      <c r="J151" s="19">
        <v>0</v>
      </c>
    </row>
    <row r="152" spans="1:15" ht="10.9" customHeight="1" x14ac:dyDescent="0.2">
      <c r="A152" s="55" t="s">
        <v>556</v>
      </c>
      <c r="B152" s="20">
        <v>45632</v>
      </c>
      <c r="C152" s="21" t="s">
        <v>12</v>
      </c>
      <c r="D152" s="21" t="s">
        <v>650</v>
      </c>
      <c r="E152" s="21" t="s">
        <v>572</v>
      </c>
      <c r="F152" s="22">
        <v>420</v>
      </c>
      <c r="G152" s="22">
        <v>0</v>
      </c>
      <c r="H152" s="22" t="e">
        <f t="shared" ref="H152:H159" si="9">((H151 + F152) - G152)</f>
        <v>#REF!</v>
      </c>
      <c r="I152" s="22">
        <v>420</v>
      </c>
      <c r="J152" s="22">
        <v>0</v>
      </c>
    </row>
    <row r="153" spans="1:15" ht="10.9" customHeight="1" x14ac:dyDescent="0.2">
      <c r="A153" s="55" t="s">
        <v>556</v>
      </c>
      <c r="B153" s="20">
        <v>45632</v>
      </c>
      <c r="C153" s="21" t="s">
        <v>12</v>
      </c>
      <c r="D153" s="21" t="s">
        <v>651</v>
      </c>
      <c r="E153" s="21" t="s">
        <v>578</v>
      </c>
      <c r="F153" s="22">
        <v>3360</v>
      </c>
      <c r="G153" s="22">
        <v>0</v>
      </c>
      <c r="H153" s="22" t="e">
        <f t="shared" si="9"/>
        <v>#REF!</v>
      </c>
      <c r="I153" s="22">
        <v>3360</v>
      </c>
      <c r="J153" s="22">
        <v>0</v>
      </c>
    </row>
    <row r="154" spans="1:15" ht="10.9" customHeight="1" x14ac:dyDescent="0.2">
      <c r="A154" s="55" t="s">
        <v>556</v>
      </c>
      <c r="B154" s="20">
        <v>45636</v>
      </c>
      <c r="C154" s="21" t="s">
        <v>12</v>
      </c>
      <c r="D154" s="21" t="s">
        <v>652</v>
      </c>
      <c r="E154" s="21" t="s">
        <v>584</v>
      </c>
      <c r="F154" s="22">
        <v>420</v>
      </c>
      <c r="G154" s="22">
        <v>0</v>
      </c>
      <c r="H154" s="22" t="e">
        <f t="shared" si="9"/>
        <v>#REF!</v>
      </c>
      <c r="I154" s="22">
        <v>420</v>
      </c>
      <c r="J154" s="22">
        <v>0</v>
      </c>
    </row>
    <row r="155" spans="1:15" ht="10.9" customHeight="1" x14ac:dyDescent="0.2">
      <c r="A155" s="55" t="s">
        <v>556</v>
      </c>
      <c r="B155" s="20">
        <v>45636</v>
      </c>
      <c r="C155" s="21" t="s">
        <v>12</v>
      </c>
      <c r="D155" s="24" t="s">
        <v>653</v>
      </c>
      <c r="E155" s="21" t="s">
        <v>586</v>
      </c>
      <c r="F155" s="22">
        <v>420</v>
      </c>
      <c r="G155" s="22">
        <v>0</v>
      </c>
      <c r="H155" s="22" t="e">
        <f t="shared" si="9"/>
        <v>#REF!</v>
      </c>
      <c r="I155" s="22">
        <v>420</v>
      </c>
      <c r="J155" s="22">
        <v>0</v>
      </c>
    </row>
    <row r="156" spans="1:15" ht="10.9" customHeight="1" x14ac:dyDescent="0.2">
      <c r="A156" s="55" t="s">
        <v>556</v>
      </c>
      <c r="B156" s="20">
        <v>45636</v>
      </c>
      <c r="C156" s="21" t="s">
        <v>12</v>
      </c>
      <c r="D156" s="24" t="s">
        <v>654</v>
      </c>
      <c r="E156" s="21"/>
      <c r="F156" s="22">
        <v>1260</v>
      </c>
      <c r="G156" s="22">
        <v>0</v>
      </c>
      <c r="H156" s="22" t="e">
        <f t="shared" si="9"/>
        <v>#REF!</v>
      </c>
      <c r="I156" s="22">
        <v>1260</v>
      </c>
      <c r="J156" s="22">
        <v>0</v>
      </c>
    </row>
    <row r="157" spans="1:15" ht="10.9" customHeight="1" x14ac:dyDescent="0.2">
      <c r="A157" s="55" t="s">
        <v>556</v>
      </c>
      <c r="B157" s="20">
        <v>45636</v>
      </c>
      <c r="C157" s="21" t="s">
        <v>12</v>
      </c>
      <c r="D157" s="24" t="s">
        <v>655</v>
      </c>
      <c r="E157" s="21" t="s">
        <v>592</v>
      </c>
      <c r="F157" s="22">
        <v>1260</v>
      </c>
      <c r="G157" s="22">
        <v>0</v>
      </c>
      <c r="H157" s="22" t="e">
        <f t="shared" si="9"/>
        <v>#REF!</v>
      </c>
      <c r="I157" s="22">
        <v>1260</v>
      </c>
      <c r="J157" s="22">
        <v>0</v>
      </c>
    </row>
    <row r="158" spans="1:15" ht="10.9" customHeight="1" x14ac:dyDescent="0.2">
      <c r="A158" s="55" t="s">
        <v>556</v>
      </c>
      <c r="B158" s="20">
        <v>45639</v>
      </c>
      <c r="C158" s="21" t="s">
        <v>12</v>
      </c>
      <c r="D158" s="24" t="s">
        <v>656</v>
      </c>
      <c r="E158" s="21" t="s">
        <v>657</v>
      </c>
      <c r="F158" s="22">
        <v>420</v>
      </c>
      <c r="G158" s="22">
        <v>0</v>
      </c>
      <c r="H158" s="22" t="e">
        <f t="shared" si="9"/>
        <v>#REF!</v>
      </c>
      <c r="I158" s="22">
        <v>420</v>
      </c>
      <c r="J158" s="22">
        <v>0</v>
      </c>
    </row>
    <row r="159" spans="1:15" ht="10.9" customHeight="1" x14ac:dyDescent="0.2">
      <c r="A159" s="55" t="s">
        <v>556</v>
      </c>
      <c r="B159" s="20">
        <v>45657</v>
      </c>
      <c r="C159" s="21" t="s">
        <v>151</v>
      </c>
      <c r="D159" s="21" t="s">
        <v>658</v>
      </c>
      <c r="E159" s="21" t="s">
        <v>601</v>
      </c>
      <c r="F159" s="22">
        <v>3780</v>
      </c>
      <c r="G159" s="22">
        <v>0</v>
      </c>
      <c r="H159" s="22" t="e">
        <f t="shared" si="9"/>
        <v>#REF!</v>
      </c>
      <c r="I159" s="22">
        <v>3780</v>
      </c>
      <c r="J159" s="22">
        <v>0</v>
      </c>
    </row>
    <row r="160" spans="1:15" ht="10.9" customHeight="1" x14ac:dyDescent="0.2">
      <c r="B160" s="12" t="s">
        <v>113</v>
      </c>
      <c r="C160" s="12"/>
      <c r="D160" s="12"/>
      <c r="E160" s="12"/>
      <c r="F160" s="13">
        <f>SUM(F143:F159)</f>
        <v>25620</v>
      </c>
      <c r="G160" s="13">
        <f>SUM(G143:G144)</f>
        <v>0</v>
      </c>
      <c r="H160" s="13" t="e">
        <f>H144</f>
        <v>#REF!</v>
      </c>
      <c r="I160" s="13">
        <f>SUM(I143:I144)</f>
        <v>2100</v>
      </c>
      <c r="J160" s="13">
        <f>SUM(J143:J144)</f>
        <v>0</v>
      </c>
      <c r="K160" s="5"/>
    </row>
    <row r="161" spans="1:11" ht="10.9" customHeight="1" x14ac:dyDescent="0.2">
      <c r="B161" s="58"/>
      <c r="C161" s="58"/>
      <c r="D161" s="58"/>
      <c r="E161" s="58"/>
      <c r="F161" s="59"/>
      <c r="G161" s="59"/>
      <c r="H161" s="59"/>
      <c r="I161" s="59"/>
      <c r="J161" s="59"/>
      <c r="K161" s="30"/>
    </row>
    <row r="162" spans="1:11" ht="10.9" customHeight="1" x14ac:dyDescent="0.2">
      <c r="B162" s="8" t="s">
        <v>383</v>
      </c>
      <c r="C162" s="8"/>
      <c r="D162" s="8"/>
      <c r="E162" s="8"/>
      <c r="F162" s="8"/>
      <c r="G162" s="8"/>
      <c r="H162" s="8"/>
      <c r="I162" s="8"/>
      <c r="J162" s="8"/>
    </row>
    <row r="163" spans="1:11" ht="31.7" customHeight="1" x14ac:dyDescent="0.2">
      <c r="A163" s="55" t="s">
        <v>214</v>
      </c>
      <c r="B163" s="65">
        <v>45595</v>
      </c>
      <c r="C163" s="66"/>
      <c r="D163" s="66" t="s">
        <v>384</v>
      </c>
      <c r="E163" s="66"/>
      <c r="F163" s="67">
        <v>525</v>
      </c>
      <c r="G163" s="67"/>
      <c r="H163" s="67"/>
      <c r="I163" s="67"/>
      <c r="J163" s="67"/>
      <c r="K163" s="5"/>
    </row>
    <row r="164" spans="1:11" ht="10.9" customHeight="1" x14ac:dyDescent="0.2">
      <c r="A164" s="55" t="s">
        <v>215</v>
      </c>
      <c r="B164" s="17">
        <v>45565</v>
      </c>
      <c r="C164" s="18" t="s">
        <v>12</v>
      </c>
      <c r="D164" s="18" t="s">
        <v>106</v>
      </c>
      <c r="E164" s="18" t="s">
        <v>107</v>
      </c>
      <c r="F164" s="19">
        <v>888.32</v>
      </c>
      <c r="G164" s="19">
        <v>0</v>
      </c>
      <c r="H164" s="19">
        <f>(F164 - G164)</f>
        <v>888.32</v>
      </c>
      <c r="I164" s="19">
        <v>888.32</v>
      </c>
      <c r="J164" s="19">
        <v>0</v>
      </c>
      <c r="K164" s="25" t="s">
        <v>682</v>
      </c>
    </row>
    <row r="165" spans="1:11" ht="31.7" customHeight="1" x14ac:dyDescent="0.2">
      <c r="K165" s="5"/>
    </row>
    <row r="166" spans="1:11" ht="31.7" customHeight="1" x14ac:dyDescent="0.2">
      <c r="B166" s="8" t="s">
        <v>114</v>
      </c>
      <c r="C166" s="8"/>
      <c r="D166" s="8"/>
      <c r="E166" s="8"/>
      <c r="F166" s="8"/>
      <c r="G166" s="8"/>
      <c r="H166" s="8"/>
      <c r="I166" s="8"/>
      <c r="J166" s="8"/>
      <c r="K166" s="5"/>
    </row>
    <row r="167" spans="1:11" ht="10.9" customHeight="1" x14ac:dyDescent="0.2">
      <c r="A167" s="55" t="s">
        <v>215</v>
      </c>
      <c r="B167" s="17">
        <v>45543</v>
      </c>
      <c r="C167" s="18" t="s">
        <v>115</v>
      </c>
      <c r="D167" s="18" t="s">
        <v>116</v>
      </c>
      <c r="E167" s="18" t="s">
        <v>117</v>
      </c>
      <c r="F167" s="19">
        <v>32.979999999999997</v>
      </c>
      <c r="G167" s="19">
        <v>0</v>
      </c>
      <c r="H167" s="19">
        <f>(F167 - G167)</f>
        <v>32.979999999999997</v>
      </c>
      <c r="I167" s="19">
        <v>39.58</v>
      </c>
      <c r="J167" s="19">
        <v>6.6</v>
      </c>
    </row>
    <row r="168" spans="1:11" ht="21.4" customHeight="1" x14ac:dyDescent="0.2">
      <c r="A168" s="55" t="s">
        <v>215</v>
      </c>
      <c r="B168" s="20">
        <v>45556</v>
      </c>
      <c r="C168" s="21" t="s">
        <v>115</v>
      </c>
      <c r="D168" s="21" t="s">
        <v>118</v>
      </c>
      <c r="E168" s="21" t="s">
        <v>119</v>
      </c>
      <c r="F168" s="22">
        <v>61.32</v>
      </c>
      <c r="G168" s="22">
        <v>0</v>
      </c>
      <c r="H168" s="22">
        <f>((H167 + F168) - G168)</f>
        <v>94.3</v>
      </c>
      <c r="I168" s="22">
        <v>73.58</v>
      </c>
      <c r="J168" s="22">
        <v>12.26</v>
      </c>
    </row>
    <row r="169" spans="1:11" s="25" customFormat="1" ht="10.9" customHeight="1" x14ac:dyDescent="0.2">
      <c r="A169" s="55" t="s">
        <v>214</v>
      </c>
      <c r="B169" s="20">
        <v>45573</v>
      </c>
      <c r="C169" s="21" t="s">
        <v>115</v>
      </c>
      <c r="D169" s="21" t="s">
        <v>116</v>
      </c>
      <c r="E169" s="21" t="s">
        <v>438</v>
      </c>
      <c r="F169" s="22">
        <v>32.979999999999997</v>
      </c>
      <c r="G169" s="22">
        <v>0</v>
      </c>
      <c r="H169" s="22">
        <f t="shared" ref="H169:H175" si="10">((H168 + F169) - G169)</f>
        <v>127.28</v>
      </c>
      <c r="I169" s="22">
        <v>39.58</v>
      </c>
      <c r="J169" s="22">
        <v>6.6</v>
      </c>
      <c r="K169" s="25" t="s">
        <v>490</v>
      </c>
    </row>
    <row r="170" spans="1:11" s="25" customFormat="1" ht="10.9" customHeight="1" x14ac:dyDescent="0.2">
      <c r="A170" s="90" t="s">
        <v>214</v>
      </c>
      <c r="B170" s="20">
        <v>45586</v>
      </c>
      <c r="C170" s="21" t="s">
        <v>115</v>
      </c>
      <c r="D170" s="21" t="s">
        <v>118</v>
      </c>
      <c r="E170" s="21" t="s">
        <v>439</v>
      </c>
      <c r="F170" s="22">
        <v>62.17</v>
      </c>
      <c r="G170" s="22">
        <v>0</v>
      </c>
      <c r="H170" s="22">
        <f t="shared" si="10"/>
        <v>189.45</v>
      </c>
      <c r="I170" s="22">
        <v>74.599999999999994</v>
      </c>
      <c r="J170" s="22">
        <v>12.43</v>
      </c>
      <c r="K170" s="25" t="s">
        <v>491</v>
      </c>
    </row>
    <row r="171" spans="1:11" ht="10.9" customHeight="1" x14ac:dyDescent="0.2">
      <c r="A171" s="90" t="s">
        <v>411</v>
      </c>
      <c r="B171" s="20">
        <v>45601</v>
      </c>
      <c r="C171" s="21"/>
      <c r="D171" s="21" t="s">
        <v>481</v>
      </c>
      <c r="E171" s="21"/>
      <c r="F171" s="22">
        <v>10.39</v>
      </c>
      <c r="G171" s="29"/>
      <c r="H171" s="22">
        <f t="shared" si="10"/>
        <v>199.83999999999997</v>
      </c>
      <c r="I171" s="29"/>
      <c r="J171" s="29">
        <v>2.0699999999999998</v>
      </c>
      <c r="K171" s="25" t="s">
        <v>681</v>
      </c>
    </row>
    <row r="172" spans="1:11" ht="10.9" customHeight="1" x14ac:dyDescent="0.2">
      <c r="A172" s="55" t="s">
        <v>411</v>
      </c>
      <c r="B172" s="20">
        <v>45604</v>
      </c>
      <c r="C172" s="21"/>
      <c r="D172" s="21" t="s">
        <v>482</v>
      </c>
      <c r="E172" s="21"/>
      <c r="F172" s="22">
        <v>32.979999999999997</v>
      </c>
      <c r="G172" s="29"/>
      <c r="H172" s="22">
        <f t="shared" si="10"/>
        <v>232.81999999999996</v>
      </c>
      <c r="I172" s="29"/>
      <c r="J172" s="29"/>
      <c r="K172" s="25" t="s">
        <v>681</v>
      </c>
    </row>
    <row r="173" spans="1:11" ht="10.9" customHeight="1" x14ac:dyDescent="0.2">
      <c r="A173" s="55" t="s">
        <v>411</v>
      </c>
      <c r="B173" s="20">
        <v>45617</v>
      </c>
      <c r="C173" s="21"/>
      <c r="D173" s="21" t="s">
        <v>483</v>
      </c>
      <c r="E173" s="21"/>
      <c r="F173" s="22">
        <v>63.87</v>
      </c>
      <c r="G173" s="29"/>
      <c r="H173" s="22">
        <f t="shared" si="10"/>
        <v>296.68999999999994</v>
      </c>
      <c r="I173" s="29"/>
      <c r="J173" s="29"/>
      <c r="K173" s="25" t="s">
        <v>681</v>
      </c>
    </row>
    <row r="174" spans="1:11" ht="10.9" customHeight="1" x14ac:dyDescent="0.2">
      <c r="A174" s="55" t="s">
        <v>556</v>
      </c>
      <c r="B174" s="20">
        <v>45634</v>
      </c>
      <c r="C174" s="21" t="s">
        <v>115</v>
      </c>
      <c r="D174" s="21" t="s">
        <v>116</v>
      </c>
      <c r="E174" s="21"/>
      <c r="F174" s="22">
        <v>32.979999999999997</v>
      </c>
      <c r="G174" s="22">
        <v>0</v>
      </c>
      <c r="H174" s="22">
        <f t="shared" si="10"/>
        <v>329.66999999999996</v>
      </c>
      <c r="I174" s="22">
        <v>39.58</v>
      </c>
      <c r="J174" s="22">
        <v>6.6</v>
      </c>
      <c r="K174" s="30"/>
    </row>
    <row r="175" spans="1:11" ht="10.9" customHeight="1" x14ac:dyDescent="0.2">
      <c r="A175" s="55" t="s">
        <v>556</v>
      </c>
      <c r="B175" s="20">
        <v>45647</v>
      </c>
      <c r="C175" s="21" t="s">
        <v>115</v>
      </c>
      <c r="D175" s="21" t="s">
        <v>118</v>
      </c>
      <c r="E175" s="21"/>
      <c r="F175" s="22">
        <v>38.799999999999997</v>
      </c>
      <c r="G175" s="22">
        <v>0</v>
      </c>
      <c r="H175" s="22">
        <f t="shared" si="10"/>
        <v>368.46999999999997</v>
      </c>
      <c r="I175" s="22">
        <v>46.56</v>
      </c>
      <c r="J175" s="22">
        <v>7.76</v>
      </c>
      <c r="K175" s="30"/>
    </row>
    <row r="176" spans="1:11" ht="10.9" customHeight="1" x14ac:dyDescent="0.2">
      <c r="B176" s="12" t="s">
        <v>120</v>
      </c>
      <c r="C176" s="12"/>
      <c r="D176" s="12"/>
      <c r="E176" s="12"/>
      <c r="F176" s="13">
        <f>SUM(F167:F173)</f>
        <v>296.68999999999994</v>
      </c>
      <c r="G176" s="13">
        <f>SUM(G167:G168)</f>
        <v>0</v>
      </c>
      <c r="H176" s="13">
        <f>H168</f>
        <v>94.3</v>
      </c>
      <c r="I176" s="13">
        <f>SUM(I167:I168)</f>
        <v>113.16</v>
      </c>
      <c r="J176" s="13">
        <f>SUM(J167:J168)</f>
        <v>18.86</v>
      </c>
    </row>
    <row r="177" spans="1:11" ht="10.9" customHeight="1" x14ac:dyDescent="0.2"/>
    <row r="178" spans="1:11" ht="10.9" customHeight="1" x14ac:dyDescent="0.2">
      <c r="B178" s="8" t="s">
        <v>121</v>
      </c>
      <c r="C178" s="8"/>
      <c r="D178" s="8"/>
      <c r="E178" s="8"/>
      <c r="F178" s="8"/>
      <c r="G178" s="8"/>
      <c r="H178" s="8"/>
      <c r="I178" s="8"/>
      <c r="J178" s="8"/>
      <c r="K178" s="5"/>
    </row>
    <row r="179" spans="1:11" ht="10.9" customHeight="1" x14ac:dyDescent="0.2">
      <c r="A179" s="55" t="s">
        <v>215</v>
      </c>
      <c r="B179" s="17">
        <v>45545</v>
      </c>
      <c r="C179" s="18" t="s">
        <v>12</v>
      </c>
      <c r="D179" s="18" t="s">
        <v>122</v>
      </c>
      <c r="E179" s="18" t="s">
        <v>123</v>
      </c>
      <c r="F179" s="19">
        <v>9000</v>
      </c>
      <c r="G179" s="19">
        <v>0</v>
      </c>
      <c r="H179" s="19">
        <f>(F179 - G179)</f>
        <v>9000</v>
      </c>
      <c r="I179" s="19">
        <v>9000</v>
      </c>
      <c r="J179" s="19">
        <v>0</v>
      </c>
    </row>
    <row r="180" spans="1:11" ht="10.9" customHeight="1" x14ac:dyDescent="0.2">
      <c r="A180" s="55" t="s">
        <v>215</v>
      </c>
      <c r="B180" s="20">
        <v>45555</v>
      </c>
      <c r="C180" s="21" t="s">
        <v>12</v>
      </c>
      <c r="D180" s="21" t="s">
        <v>124</v>
      </c>
      <c r="E180" s="21" t="s">
        <v>125</v>
      </c>
      <c r="F180" s="22">
        <v>2200</v>
      </c>
      <c r="G180" s="22">
        <v>0</v>
      </c>
      <c r="H180" s="22">
        <f t="shared" ref="H180:H200" si="11">((H179 + F180) - G180)</f>
        <v>11200</v>
      </c>
      <c r="I180" s="22">
        <v>2200</v>
      </c>
      <c r="J180" s="22">
        <v>0</v>
      </c>
    </row>
    <row r="181" spans="1:11" ht="10.9" customHeight="1" x14ac:dyDescent="0.2">
      <c r="A181" s="55" t="s">
        <v>214</v>
      </c>
      <c r="B181" s="20">
        <v>45574</v>
      </c>
      <c r="C181" s="21" t="s">
        <v>12</v>
      </c>
      <c r="D181" s="21" t="s">
        <v>126</v>
      </c>
      <c r="E181" s="21" t="s">
        <v>127</v>
      </c>
      <c r="F181" s="22">
        <v>2943.15</v>
      </c>
      <c r="G181" s="22">
        <v>0</v>
      </c>
      <c r="H181" s="22">
        <f t="shared" si="11"/>
        <v>14143.15</v>
      </c>
      <c r="I181" s="22">
        <v>2943.15</v>
      </c>
      <c r="J181" s="22">
        <v>0</v>
      </c>
    </row>
    <row r="182" spans="1:11" ht="10.9" customHeight="1" x14ac:dyDescent="0.2">
      <c r="A182" s="55" t="s">
        <v>214</v>
      </c>
      <c r="B182" s="20">
        <v>45582</v>
      </c>
      <c r="C182" s="21" t="s">
        <v>12</v>
      </c>
      <c r="D182" s="21" t="s">
        <v>128</v>
      </c>
      <c r="E182" s="21" t="s">
        <v>129</v>
      </c>
      <c r="F182" s="22">
        <v>1500</v>
      </c>
      <c r="G182" s="22">
        <v>0</v>
      </c>
      <c r="H182" s="22">
        <f t="shared" si="11"/>
        <v>15643.15</v>
      </c>
      <c r="I182" s="22">
        <v>1500</v>
      </c>
      <c r="J182" s="22">
        <v>0</v>
      </c>
    </row>
    <row r="183" spans="1:11" ht="10.9" customHeight="1" x14ac:dyDescent="0.2">
      <c r="A183" s="55" t="s">
        <v>214</v>
      </c>
      <c r="B183" s="20">
        <v>45588</v>
      </c>
      <c r="C183" s="21" t="s">
        <v>12</v>
      </c>
      <c r="D183" s="21" t="s">
        <v>130</v>
      </c>
      <c r="E183" s="21" t="s">
        <v>131</v>
      </c>
      <c r="F183" s="22">
        <v>4500</v>
      </c>
      <c r="G183" s="22">
        <v>0</v>
      </c>
      <c r="H183" s="22">
        <f t="shared" si="11"/>
        <v>20143.150000000001</v>
      </c>
      <c r="I183" s="22">
        <v>4500</v>
      </c>
      <c r="J183" s="22">
        <v>0</v>
      </c>
    </row>
    <row r="184" spans="1:11" ht="10.9" customHeight="1" x14ac:dyDescent="0.2">
      <c r="A184" s="55" t="s">
        <v>214</v>
      </c>
      <c r="B184" s="20">
        <v>45589</v>
      </c>
      <c r="C184" s="21" t="s">
        <v>12</v>
      </c>
      <c r="D184" s="21" t="s">
        <v>132</v>
      </c>
      <c r="E184" s="21" t="s">
        <v>133</v>
      </c>
      <c r="F184" s="22">
        <v>1883.92</v>
      </c>
      <c r="G184" s="22">
        <v>0</v>
      </c>
      <c r="H184" s="22">
        <f t="shared" si="11"/>
        <v>22027.07</v>
      </c>
      <c r="I184" s="22">
        <v>1883.92</v>
      </c>
      <c r="J184" s="22">
        <v>0</v>
      </c>
    </row>
    <row r="185" spans="1:11" ht="10.9" customHeight="1" x14ac:dyDescent="0.2">
      <c r="A185" s="55" t="s">
        <v>214</v>
      </c>
      <c r="B185" s="20">
        <v>45589</v>
      </c>
      <c r="C185" s="21" t="s">
        <v>12</v>
      </c>
      <c r="D185" s="21" t="s">
        <v>134</v>
      </c>
      <c r="E185" s="21" t="s">
        <v>135</v>
      </c>
      <c r="F185" s="22">
        <v>1154</v>
      </c>
      <c r="G185" s="22">
        <v>0</v>
      </c>
      <c r="H185" s="22">
        <f t="shared" si="11"/>
        <v>23181.07</v>
      </c>
      <c r="I185" s="22">
        <v>1154</v>
      </c>
      <c r="J185" s="22">
        <v>0</v>
      </c>
    </row>
    <row r="186" spans="1:11" ht="10.9" customHeight="1" x14ac:dyDescent="0.2">
      <c r="A186" s="55" t="s">
        <v>214</v>
      </c>
      <c r="B186" s="20">
        <v>45589</v>
      </c>
      <c r="C186" s="21" t="s">
        <v>12</v>
      </c>
      <c r="D186" s="21" t="s">
        <v>136</v>
      </c>
      <c r="E186" s="21" t="s">
        <v>137</v>
      </c>
      <c r="F186" s="22">
        <v>780.85</v>
      </c>
      <c r="G186" s="22">
        <v>0</v>
      </c>
      <c r="H186" s="22">
        <f t="shared" si="11"/>
        <v>23961.919999999998</v>
      </c>
      <c r="I186" s="22">
        <v>780.85</v>
      </c>
      <c r="J186" s="22">
        <v>0</v>
      </c>
    </row>
    <row r="187" spans="1:11" ht="13.35" customHeight="1" x14ac:dyDescent="0.2">
      <c r="A187" s="55" t="s">
        <v>214</v>
      </c>
      <c r="B187" s="20">
        <v>45590</v>
      </c>
      <c r="C187" s="21" t="s">
        <v>12</v>
      </c>
      <c r="D187" s="21" t="s">
        <v>132</v>
      </c>
      <c r="E187" s="21" t="s">
        <v>138</v>
      </c>
      <c r="F187" s="22">
        <v>616.08000000000004</v>
      </c>
      <c r="G187" s="22">
        <v>0</v>
      </c>
      <c r="H187" s="22">
        <f t="shared" si="11"/>
        <v>24578</v>
      </c>
      <c r="I187" s="22">
        <v>616.08000000000004</v>
      </c>
      <c r="J187" s="22">
        <v>0</v>
      </c>
    </row>
    <row r="188" spans="1:11" ht="10.9" customHeight="1" x14ac:dyDescent="0.2">
      <c r="A188" s="55" t="s">
        <v>214</v>
      </c>
      <c r="B188" s="20">
        <v>45590</v>
      </c>
      <c r="C188" s="21" t="s">
        <v>12</v>
      </c>
      <c r="D188" s="21" t="s">
        <v>139</v>
      </c>
      <c r="E188" s="21" t="s">
        <v>140</v>
      </c>
      <c r="F188" s="22">
        <v>4500</v>
      </c>
      <c r="G188" s="22">
        <v>0</v>
      </c>
      <c r="H188" s="22">
        <f t="shared" si="11"/>
        <v>29078</v>
      </c>
      <c r="I188" s="22">
        <v>4500</v>
      </c>
      <c r="J188" s="22">
        <v>0</v>
      </c>
    </row>
    <row r="189" spans="1:11" x14ac:dyDescent="0.2">
      <c r="A189" s="55" t="s">
        <v>411</v>
      </c>
      <c r="B189" s="20">
        <v>45601</v>
      </c>
      <c r="C189" s="21" t="s">
        <v>12</v>
      </c>
      <c r="D189" s="21" t="s">
        <v>440</v>
      </c>
      <c r="E189" s="21" t="s">
        <v>441</v>
      </c>
      <c r="F189" s="22">
        <v>5096.3500000000004</v>
      </c>
      <c r="G189" s="22">
        <v>0</v>
      </c>
      <c r="H189" s="22">
        <f t="shared" si="11"/>
        <v>34174.35</v>
      </c>
      <c r="I189" s="22">
        <v>5096.3500000000004</v>
      </c>
      <c r="J189" s="22">
        <v>0</v>
      </c>
    </row>
    <row r="190" spans="1:11" x14ac:dyDescent="0.2">
      <c r="A190" s="55" t="s">
        <v>411</v>
      </c>
      <c r="B190" s="20">
        <v>45601</v>
      </c>
      <c r="C190" s="21" t="s">
        <v>12</v>
      </c>
      <c r="D190" s="21" t="s">
        <v>442</v>
      </c>
      <c r="E190" s="21" t="s">
        <v>443</v>
      </c>
      <c r="F190" s="22">
        <v>1500</v>
      </c>
      <c r="G190" s="22">
        <v>0</v>
      </c>
      <c r="H190" s="22">
        <f t="shared" si="11"/>
        <v>35674.35</v>
      </c>
      <c r="I190" s="22">
        <v>1500</v>
      </c>
      <c r="J190" s="22">
        <v>0</v>
      </c>
    </row>
    <row r="191" spans="1:11" x14ac:dyDescent="0.2">
      <c r="A191" s="55" t="s">
        <v>411</v>
      </c>
      <c r="B191" s="20">
        <v>45610</v>
      </c>
      <c r="C191" s="21" t="s">
        <v>12</v>
      </c>
      <c r="D191" s="21" t="s">
        <v>444</v>
      </c>
      <c r="E191" s="21" t="s">
        <v>445</v>
      </c>
      <c r="F191" s="22">
        <v>491.38</v>
      </c>
      <c r="G191" s="22">
        <v>0</v>
      </c>
      <c r="H191" s="22">
        <f t="shared" si="11"/>
        <v>36165.729999999996</v>
      </c>
      <c r="I191" s="22">
        <v>491.38</v>
      </c>
      <c r="J191" s="22">
        <v>0</v>
      </c>
    </row>
    <row r="192" spans="1:11" x14ac:dyDescent="0.2">
      <c r="A192" s="55" t="s">
        <v>411</v>
      </c>
      <c r="B192" s="20">
        <v>45611</v>
      </c>
      <c r="C192" s="21" t="s">
        <v>12</v>
      </c>
      <c r="D192" s="21" t="s">
        <v>446</v>
      </c>
      <c r="E192" s="21" t="s">
        <v>447</v>
      </c>
      <c r="F192" s="22">
        <v>6000</v>
      </c>
      <c r="G192" s="22">
        <v>0</v>
      </c>
      <c r="H192" s="22">
        <f t="shared" si="11"/>
        <v>42165.729999999996</v>
      </c>
      <c r="I192" s="22">
        <v>6000</v>
      </c>
      <c r="J192" s="22">
        <v>0</v>
      </c>
    </row>
    <row r="193" spans="1:13" x14ac:dyDescent="0.2">
      <c r="A193" s="55" t="s">
        <v>411</v>
      </c>
      <c r="B193" s="20">
        <v>45614</v>
      </c>
      <c r="C193" s="21" t="s">
        <v>12</v>
      </c>
      <c r="D193" s="21" t="s">
        <v>448</v>
      </c>
      <c r="E193" s="21" t="s">
        <v>449</v>
      </c>
      <c r="F193" s="22">
        <v>1098</v>
      </c>
      <c r="G193" s="22">
        <v>0</v>
      </c>
      <c r="H193" s="22">
        <f t="shared" si="11"/>
        <v>43263.729999999996</v>
      </c>
      <c r="I193" s="22">
        <v>1098</v>
      </c>
      <c r="J193" s="11">
        <v>0</v>
      </c>
      <c r="M193" s="30"/>
    </row>
    <row r="194" spans="1:13" x14ac:dyDescent="0.2">
      <c r="A194" s="55" t="s">
        <v>411</v>
      </c>
      <c r="B194" s="20">
        <v>45616</v>
      </c>
      <c r="C194" s="21" t="s">
        <v>12</v>
      </c>
      <c r="D194" s="21" t="s">
        <v>450</v>
      </c>
      <c r="E194" s="21" t="s">
        <v>451</v>
      </c>
      <c r="F194" s="22">
        <v>2650.68</v>
      </c>
      <c r="G194" s="22">
        <v>0</v>
      </c>
      <c r="H194" s="22">
        <f t="shared" si="11"/>
        <v>45914.409999999996</v>
      </c>
      <c r="I194" s="22">
        <v>2650.68</v>
      </c>
      <c r="J194" s="22">
        <v>0</v>
      </c>
      <c r="L194" s="30"/>
      <c r="M194" s="30"/>
    </row>
    <row r="195" spans="1:13" x14ac:dyDescent="0.2">
      <c r="A195" s="55" t="s">
        <v>411</v>
      </c>
      <c r="B195" s="20">
        <v>45618</v>
      </c>
      <c r="C195" s="21" t="s">
        <v>12</v>
      </c>
      <c r="D195" s="21" t="s">
        <v>452</v>
      </c>
      <c r="E195" s="21" t="s">
        <v>453</v>
      </c>
      <c r="F195" s="22">
        <v>81.89</v>
      </c>
      <c r="G195" s="22">
        <v>0</v>
      </c>
      <c r="H195" s="22">
        <f t="shared" si="11"/>
        <v>45996.299999999996</v>
      </c>
      <c r="I195" s="22">
        <v>81.89</v>
      </c>
      <c r="J195" s="22">
        <v>0</v>
      </c>
      <c r="K195" s="25"/>
      <c r="L195" s="30"/>
      <c r="M195" s="34"/>
    </row>
    <row r="196" spans="1:13" x14ac:dyDescent="0.2">
      <c r="A196" s="55" t="s">
        <v>411</v>
      </c>
      <c r="B196" s="20">
        <v>45621</v>
      </c>
      <c r="C196" s="21" t="s">
        <v>12</v>
      </c>
      <c r="D196" s="21" t="s">
        <v>454</v>
      </c>
      <c r="E196" s="21" t="s">
        <v>455</v>
      </c>
      <c r="F196" s="22">
        <v>301</v>
      </c>
      <c r="G196" s="22">
        <v>0</v>
      </c>
      <c r="H196" s="22">
        <f t="shared" si="11"/>
        <v>46297.299999999996</v>
      </c>
      <c r="I196" s="22">
        <v>301</v>
      </c>
      <c r="J196" s="22">
        <v>0</v>
      </c>
      <c r="K196" s="25"/>
      <c r="L196" s="34"/>
      <c r="M196" s="30"/>
    </row>
    <row r="197" spans="1:13" x14ac:dyDescent="0.2">
      <c r="A197" s="55" t="s">
        <v>556</v>
      </c>
      <c r="B197" s="17">
        <v>45627</v>
      </c>
      <c r="C197" s="18" t="s">
        <v>12</v>
      </c>
      <c r="D197" s="18" t="s">
        <v>659</v>
      </c>
      <c r="E197" s="18" t="s">
        <v>660</v>
      </c>
      <c r="F197" s="19">
        <v>5427.02</v>
      </c>
      <c r="G197" s="19">
        <v>0</v>
      </c>
      <c r="H197" s="22">
        <f t="shared" si="11"/>
        <v>51724.319999999992</v>
      </c>
      <c r="I197" s="19">
        <v>5427.02</v>
      </c>
      <c r="J197" s="19">
        <v>0</v>
      </c>
      <c r="K197" s="25"/>
      <c r="L197" s="34"/>
      <c r="M197" s="30"/>
    </row>
    <row r="198" spans="1:13" x14ac:dyDescent="0.2">
      <c r="A198" s="55" t="s">
        <v>556</v>
      </c>
      <c r="B198" s="20">
        <v>45632</v>
      </c>
      <c r="C198" s="21" t="s">
        <v>12</v>
      </c>
      <c r="D198" s="21" t="s">
        <v>661</v>
      </c>
      <c r="E198" s="21" t="s">
        <v>662</v>
      </c>
      <c r="F198" s="22">
        <v>571.80999999999995</v>
      </c>
      <c r="G198" s="22">
        <v>0</v>
      </c>
      <c r="H198" s="22">
        <f t="shared" si="11"/>
        <v>52296.12999999999</v>
      </c>
      <c r="I198" s="22">
        <v>571.80999999999995</v>
      </c>
      <c r="J198" s="22">
        <v>0</v>
      </c>
      <c r="K198" s="25"/>
      <c r="L198" s="34"/>
      <c r="M198" s="30"/>
    </row>
    <row r="199" spans="1:13" x14ac:dyDescent="0.2">
      <c r="A199" s="55" t="s">
        <v>556</v>
      </c>
      <c r="B199" s="20">
        <v>45637</v>
      </c>
      <c r="C199" s="21" t="s">
        <v>12</v>
      </c>
      <c r="D199" s="21" t="s">
        <v>663</v>
      </c>
      <c r="E199" s="21" t="s">
        <v>664</v>
      </c>
      <c r="F199" s="22">
        <v>275.45999999999998</v>
      </c>
      <c r="G199" s="22">
        <v>0</v>
      </c>
      <c r="H199" s="22">
        <f t="shared" si="11"/>
        <v>52571.589999999989</v>
      </c>
      <c r="I199" s="22">
        <v>275.45999999999998</v>
      </c>
      <c r="J199" s="22">
        <v>0</v>
      </c>
      <c r="K199" s="25"/>
      <c r="L199" s="34"/>
      <c r="M199" s="30"/>
    </row>
    <row r="200" spans="1:13" x14ac:dyDescent="0.2">
      <c r="A200" s="55" t="s">
        <v>556</v>
      </c>
      <c r="B200" s="20">
        <v>45639</v>
      </c>
      <c r="C200" s="21" t="s">
        <v>12</v>
      </c>
      <c r="D200" s="21" t="s">
        <v>665</v>
      </c>
      <c r="E200" s="21" t="s">
        <v>666</v>
      </c>
      <c r="F200" s="22">
        <v>9000</v>
      </c>
      <c r="G200" s="22">
        <v>0</v>
      </c>
      <c r="H200" s="22">
        <f t="shared" si="11"/>
        <v>61571.589999999989</v>
      </c>
      <c r="I200" s="22">
        <v>9000</v>
      </c>
      <c r="J200" s="22">
        <v>0</v>
      </c>
      <c r="K200" s="25"/>
      <c r="L200" s="34"/>
      <c r="M200" s="30"/>
    </row>
    <row r="201" spans="1:13" x14ac:dyDescent="0.2">
      <c r="B201" s="12" t="s">
        <v>141</v>
      </c>
      <c r="C201" s="12"/>
      <c r="D201" s="12"/>
      <c r="E201" s="12"/>
      <c r="F201" s="13">
        <f>SUM(F179:F200)</f>
        <v>61571.589999999989</v>
      </c>
      <c r="G201" s="13">
        <f>SUM(G179:G188)</f>
        <v>0</v>
      </c>
      <c r="H201" s="13">
        <f>H188</f>
        <v>29078</v>
      </c>
      <c r="I201" s="13">
        <f>SUM(I179:I188)</f>
        <v>29078</v>
      </c>
      <c r="J201" s="13">
        <f>SUM(J179:J188)</f>
        <v>0</v>
      </c>
      <c r="L201" s="30"/>
      <c r="M201" s="30"/>
    </row>
    <row r="202" spans="1:13" x14ac:dyDescent="0.2">
      <c r="L202" s="30"/>
      <c r="M202" s="30"/>
    </row>
    <row r="203" spans="1:13" x14ac:dyDescent="0.2">
      <c r="B203" s="8" t="s">
        <v>142</v>
      </c>
      <c r="C203" s="8"/>
      <c r="D203" s="8"/>
      <c r="E203" s="8"/>
      <c r="F203" s="8"/>
      <c r="G203" s="8"/>
      <c r="H203" s="8"/>
      <c r="I203" s="8"/>
      <c r="J203" s="8"/>
      <c r="K203" s="5"/>
      <c r="L203" s="30"/>
      <c r="M203" s="30"/>
    </row>
    <row r="204" spans="1:13" x14ac:dyDescent="0.2">
      <c r="A204" s="55" t="s">
        <v>215</v>
      </c>
      <c r="B204" s="17">
        <v>45565</v>
      </c>
      <c r="C204" s="18" t="s">
        <v>12</v>
      </c>
      <c r="D204" s="18" t="s">
        <v>143</v>
      </c>
      <c r="E204" s="18" t="s">
        <v>144</v>
      </c>
      <c r="F204" s="19">
        <v>150</v>
      </c>
      <c r="G204" s="19">
        <v>0</v>
      </c>
      <c r="H204" s="19">
        <f>(F204 - G204)</f>
        <v>150</v>
      </c>
      <c r="I204" s="19">
        <v>150</v>
      </c>
      <c r="J204" s="19">
        <v>0</v>
      </c>
      <c r="L204" s="30"/>
      <c r="M204" s="30"/>
    </row>
    <row r="205" spans="1:13" x14ac:dyDescent="0.2">
      <c r="A205" s="55" t="s">
        <v>214</v>
      </c>
      <c r="B205" s="20">
        <v>45572</v>
      </c>
      <c r="C205" s="21" t="s">
        <v>12</v>
      </c>
      <c r="D205" s="21" t="s">
        <v>145</v>
      </c>
      <c r="E205" s="21" t="s">
        <v>146</v>
      </c>
      <c r="F205" s="22">
        <v>100</v>
      </c>
      <c r="G205" s="22">
        <v>0</v>
      </c>
      <c r="H205" s="22">
        <f>((H204 + F205) - G205)</f>
        <v>250</v>
      </c>
      <c r="I205" s="22">
        <v>100</v>
      </c>
      <c r="J205" s="22">
        <v>0</v>
      </c>
      <c r="L205" s="30"/>
      <c r="M205" s="30"/>
    </row>
    <row r="206" spans="1:13" ht="48" x14ac:dyDescent="0.2">
      <c r="A206" s="55" t="s">
        <v>214</v>
      </c>
      <c r="B206" s="20">
        <v>45578</v>
      </c>
      <c r="C206" s="21" t="s">
        <v>12</v>
      </c>
      <c r="D206" s="24" t="s">
        <v>357</v>
      </c>
      <c r="E206" s="21" t="s">
        <v>358</v>
      </c>
      <c r="F206" s="22">
        <v>9.99</v>
      </c>
      <c r="G206" s="22">
        <v>0</v>
      </c>
      <c r="H206" s="22">
        <f>((H205 + F206) - G206)</f>
        <v>259.99</v>
      </c>
      <c r="I206" s="22">
        <v>11.99</v>
      </c>
      <c r="J206" s="22">
        <v>2</v>
      </c>
      <c r="L206" s="30"/>
      <c r="M206" s="30"/>
    </row>
    <row r="207" spans="1:13" x14ac:dyDescent="0.2">
      <c r="A207" s="55" t="s">
        <v>214</v>
      </c>
      <c r="B207" s="20">
        <v>45578</v>
      </c>
      <c r="C207" s="21" t="s">
        <v>12</v>
      </c>
      <c r="D207" s="21" t="s">
        <v>359</v>
      </c>
      <c r="E207" s="21" t="s">
        <v>358</v>
      </c>
      <c r="F207" s="22">
        <v>4.16</v>
      </c>
      <c r="G207" s="22">
        <v>0</v>
      </c>
      <c r="H207" s="22">
        <f>((H206 + F207) - G207)</f>
        <v>264.15000000000003</v>
      </c>
      <c r="I207" s="22">
        <v>4.99</v>
      </c>
      <c r="J207" s="22">
        <v>0.83</v>
      </c>
      <c r="L207" s="30"/>
      <c r="M207" s="30"/>
    </row>
    <row r="208" spans="1:13" x14ac:dyDescent="0.2">
      <c r="A208" s="55" t="s">
        <v>214</v>
      </c>
      <c r="B208" s="20">
        <v>45585</v>
      </c>
      <c r="C208" s="21" t="s">
        <v>12</v>
      </c>
      <c r="D208" s="21" t="s">
        <v>360</v>
      </c>
      <c r="E208" s="21" t="s">
        <v>353</v>
      </c>
      <c r="F208" s="22">
        <v>15.97</v>
      </c>
      <c r="G208" s="22">
        <v>0</v>
      </c>
      <c r="H208" s="22">
        <f>((H207 + F208) - G208)</f>
        <v>280.12000000000006</v>
      </c>
      <c r="I208" s="22">
        <v>15.97</v>
      </c>
      <c r="J208" s="22">
        <v>0</v>
      </c>
      <c r="L208" s="30"/>
      <c r="M208" s="30"/>
    </row>
    <row r="209" spans="1:13" x14ac:dyDescent="0.2">
      <c r="A209" s="55" t="s">
        <v>214</v>
      </c>
      <c r="B209" s="20">
        <v>45590</v>
      </c>
      <c r="C209" s="21" t="s">
        <v>12</v>
      </c>
      <c r="D209" s="21" t="s">
        <v>147</v>
      </c>
      <c r="E209" s="21" t="s">
        <v>148</v>
      </c>
      <c r="F209" s="22">
        <v>3100</v>
      </c>
      <c r="G209" s="22">
        <v>0</v>
      </c>
      <c r="H209" s="22">
        <f>((H205 + F209) - G209)</f>
        <v>3350</v>
      </c>
      <c r="I209" s="22">
        <v>3720</v>
      </c>
      <c r="J209" s="22">
        <v>620</v>
      </c>
      <c r="L209" s="30"/>
      <c r="M209" s="30"/>
    </row>
    <row r="210" spans="1:13" x14ac:dyDescent="0.2">
      <c r="A210" s="55" t="s">
        <v>214</v>
      </c>
      <c r="B210" s="20">
        <v>45561</v>
      </c>
      <c r="C210" s="21"/>
      <c r="D210" s="21" t="s">
        <v>220</v>
      </c>
      <c r="E210" s="21"/>
      <c r="F210" s="22">
        <v>70</v>
      </c>
      <c r="G210" s="22"/>
      <c r="H210" s="22"/>
      <c r="I210" s="22"/>
      <c r="J210" s="22"/>
      <c r="K210" s="25" t="s">
        <v>224</v>
      </c>
      <c r="L210" s="30"/>
      <c r="M210" s="30"/>
    </row>
    <row r="211" spans="1:13" x14ac:dyDescent="0.2">
      <c r="A211" s="55" t="s">
        <v>214</v>
      </c>
      <c r="B211" s="20">
        <v>45565</v>
      </c>
      <c r="C211" s="21"/>
      <c r="D211" s="21" t="s">
        <v>221</v>
      </c>
      <c r="E211" s="21"/>
      <c r="F211" s="22">
        <v>6</v>
      </c>
      <c r="G211" s="22"/>
      <c r="H211" s="22"/>
      <c r="I211" s="22"/>
      <c r="J211" s="22"/>
      <c r="K211" s="25" t="s">
        <v>224</v>
      </c>
      <c r="L211" s="30"/>
      <c r="M211" s="30"/>
    </row>
    <row r="212" spans="1:13" x14ac:dyDescent="0.2">
      <c r="A212" s="55" t="s">
        <v>214</v>
      </c>
      <c r="B212" s="20">
        <v>45565</v>
      </c>
      <c r="C212" s="21"/>
      <c r="D212" s="21" t="s">
        <v>222</v>
      </c>
      <c r="E212" s="21"/>
      <c r="F212" s="22">
        <v>13.8</v>
      </c>
      <c r="G212" s="22"/>
      <c r="H212" s="22"/>
      <c r="I212" s="22"/>
      <c r="J212" s="22"/>
      <c r="K212" s="25" t="s">
        <v>224</v>
      </c>
      <c r="L212" s="30"/>
      <c r="M212" s="30"/>
    </row>
    <row r="213" spans="1:13" x14ac:dyDescent="0.2">
      <c r="A213" s="55" t="s">
        <v>214</v>
      </c>
      <c r="B213" s="20">
        <v>45565</v>
      </c>
      <c r="C213" s="21"/>
      <c r="D213" s="21" t="s">
        <v>223</v>
      </c>
      <c r="E213" s="21"/>
      <c r="F213" s="22">
        <v>4</v>
      </c>
      <c r="G213" s="22"/>
      <c r="H213" s="22"/>
      <c r="I213" s="22"/>
      <c r="J213" s="22"/>
      <c r="K213" s="25" t="s">
        <v>224</v>
      </c>
      <c r="L213" s="30"/>
      <c r="M213" s="30"/>
    </row>
    <row r="214" spans="1:13" ht="108" x14ac:dyDescent="0.2">
      <c r="A214" s="55" t="s">
        <v>214</v>
      </c>
      <c r="B214" s="86">
        <v>45595</v>
      </c>
      <c r="C214" s="21"/>
      <c r="D214" s="24" t="s">
        <v>385</v>
      </c>
      <c r="E214" s="21"/>
      <c r="F214" s="22">
        <v>2870</v>
      </c>
      <c r="G214" s="22"/>
      <c r="H214" s="22"/>
      <c r="I214" s="22"/>
      <c r="J214" s="22"/>
      <c r="K214" s="25" t="s">
        <v>667</v>
      </c>
      <c r="L214" s="30"/>
      <c r="M214" s="30"/>
    </row>
    <row r="215" spans="1:13" x14ac:dyDescent="0.2">
      <c r="A215" s="55" t="s">
        <v>411</v>
      </c>
      <c r="B215" s="20">
        <v>45614</v>
      </c>
      <c r="C215" s="21" t="s">
        <v>12</v>
      </c>
      <c r="D215" s="21" t="s">
        <v>456</v>
      </c>
      <c r="E215" s="21" t="s">
        <v>457</v>
      </c>
      <c r="F215" s="22">
        <v>100</v>
      </c>
      <c r="G215" s="22">
        <v>0</v>
      </c>
      <c r="H215" s="22" t="e">
        <f>((#REF! + F215) - G215)</f>
        <v>#REF!</v>
      </c>
      <c r="I215" s="22">
        <v>100</v>
      </c>
      <c r="J215" s="22">
        <v>0</v>
      </c>
      <c r="L215" s="30"/>
      <c r="M215" s="30"/>
    </row>
    <row r="216" spans="1:13" x14ac:dyDescent="0.2">
      <c r="A216" s="55" t="s">
        <v>411</v>
      </c>
      <c r="B216" s="20">
        <v>45614</v>
      </c>
      <c r="C216" s="21" t="s">
        <v>12</v>
      </c>
      <c r="D216" s="21" t="s">
        <v>458</v>
      </c>
      <c r="E216" s="21" t="s">
        <v>459</v>
      </c>
      <c r="F216" s="22">
        <v>700</v>
      </c>
      <c r="G216" s="22">
        <v>0</v>
      </c>
      <c r="H216" s="22" t="e">
        <f t="shared" ref="H216:H218" si="12">((H215 + F216) - G216)</f>
        <v>#REF!</v>
      </c>
      <c r="I216" s="22">
        <v>700</v>
      </c>
      <c r="J216" s="22">
        <v>0</v>
      </c>
      <c r="L216" s="30"/>
    </row>
    <row r="217" spans="1:13" ht="36" x14ac:dyDescent="0.2">
      <c r="A217" s="55" t="s">
        <v>411</v>
      </c>
      <c r="B217" s="20">
        <v>45622</v>
      </c>
      <c r="C217" s="21" t="s">
        <v>12</v>
      </c>
      <c r="D217" s="24" t="s">
        <v>460</v>
      </c>
      <c r="E217" s="21" t="s">
        <v>410</v>
      </c>
      <c r="F217" s="22">
        <v>945</v>
      </c>
      <c r="G217" s="22">
        <v>0</v>
      </c>
      <c r="H217" s="22" t="e">
        <f t="shared" si="12"/>
        <v>#REF!</v>
      </c>
      <c r="I217" s="22">
        <v>945</v>
      </c>
      <c r="J217" s="22">
        <v>0</v>
      </c>
      <c r="K217" s="25"/>
      <c r="L217" s="30"/>
    </row>
    <row r="218" spans="1:13" x14ac:dyDescent="0.2">
      <c r="A218" s="55" t="s">
        <v>411</v>
      </c>
      <c r="B218" s="20">
        <v>45624</v>
      </c>
      <c r="C218" s="21" t="s">
        <v>12</v>
      </c>
      <c r="D218" s="21" t="s">
        <v>461</v>
      </c>
      <c r="E218" s="21" t="s">
        <v>462</v>
      </c>
      <c r="F218" s="22">
        <v>650</v>
      </c>
      <c r="G218" s="22">
        <v>0</v>
      </c>
      <c r="H218" s="22" t="e">
        <f t="shared" si="12"/>
        <v>#REF!</v>
      </c>
      <c r="I218" s="22">
        <v>780</v>
      </c>
      <c r="J218" s="22">
        <v>130</v>
      </c>
      <c r="K218" s="30"/>
      <c r="L218" s="30"/>
    </row>
    <row r="219" spans="1:13" x14ac:dyDescent="0.2">
      <c r="A219" s="55" t="s">
        <v>556</v>
      </c>
      <c r="B219" s="17">
        <v>45632</v>
      </c>
      <c r="C219" s="18" t="s">
        <v>12</v>
      </c>
      <c r="D219" s="18" t="s">
        <v>668</v>
      </c>
      <c r="E219" s="18" t="s">
        <v>578</v>
      </c>
      <c r="F219" s="19">
        <v>420</v>
      </c>
      <c r="G219" s="19">
        <v>0</v>
      </c>
      <c r="H219" s="22"/>
      <c r="I219" s="22"/>
      <c r="J219" s="22"/>
      <c r="K219" s="30"/>
      <c r="L219" s="30"/>
    </row>
    <row r="220" spans="1:13" x14ac:dyDescent="0.2">
      <c r="A220" s="55" t="s">
        <v>556</v>
      </c>
      <c r="B220" s="20">
        <v>45657</v>
      </c>
      <c r="C220" s="21" t="s">
        <v>151</v>
      </c>
      <c r="D220" s="21" t="s">
        <v>669</v>
      </c>
      <c r="E220" s="21" t="s">
        <v>601</v>
      </c>
      <c r="F220" s="22">
        <v>1120</v>
      </c>
      <c r="G220" s="22">
        <v>0</v>
      </c>
      <c r="H220" s="22"/>
      <c r="I220" s="22"/>
      <c r="J220" s="22"/>
      <c r="K220" s="30"/>
      <c r="L220" s="30"/>
    </row>
    <row r="221" spans="1:13" x14ac:dyDescent="0.2">
      <c r="B221" s="12" t="s">
        <v>149</v>
      </c>
      <c r="C221" s="12"/>
      <c r="D221" s="12"/>
      <c r="E221" s="12"/>
      <c r="F221" s="13">
        <f>SUM(F204:F218)</f>
        <v>8738.92</v>
      </c>
      <c r="G221" s="13">
        <f>SUM(G204:G209)</f>
        <v>0</v>
      </c>
      <c r="H221" s="13">
        <f>H209</f>
        <v>3350</v>
      </c>
      <c r="I221" s="13">
        <f>SUM(I204:I209)</f>
        <v>4002.95</v>
      </c>
      <c r="J221" s="13">
        <f>SUM(J204:J209)</f>
        <v>622.83000000000004</v>
      </c>
      <c r="L221" s="30"/>
    </row>
    <row r="222" spans="1:13" x14ac:dyDescent="0.2">
      <c r="B222" s="58"/>
      <c r="C222" s="58"/>
      <c r="D222" s="58"/>
      <c r="E222" s="58"/>
      <c r="F222" s="59"/>
      <c r="G222" s="59"/>
      <c r="H222" s="59"/>
      <c r="I222" s="59"/>
      <c r="J222" s="59"/>
      <c r="L222" s="72"/>
    </row>
    <row r="223" spans="1:13" x14ac:dyDescent="0.2">
      <c r="B223" s="8" t="s">
        <v>349</v>
      </c>
      <c r="C223" s="8"/>
      <c r="D223" s="8"/>
      <c r="E223" s="8"/>
      <c r="F223" s="8"/>
      <c r="G223" s="8"/>
      <c r="H223" s="8"/>
      <c r="I223" s="8"/>
      <c r="J223" s="8"/>
      <c r="K223" s="5"/>
      <c r="L223" s="25"/>
    </row>
    <row r="224" spans="1:13" ht="36" x14ac:dyDescent="0.2">
      <c r="A224" s="55" t="s">
        <v>214</v>
      </c>
      <c r="B224" s="17">
        <v>45580</v>
      </c>
      <c r="C224" s="18" t="s">
        <v>12</v>
      </c>
      <c r="D224" s="23" t="s">
        <v>350</v>
      </c>
      <c r="E224" s="18" t="s">
        <v>351</v>
      </c>
      <c r="F224" s="19">
        <v>40.19</v>
      </c>
      <c r="G224" s="19">
        <v>0</v>
      </c>
      <c r="H224" s="19">
        <f>(F224 - G224)</f>
        <v>40.19</v>
      </c>
      <c r="I224" s="19">
        <v>48.23</v>
      </c>
      <c r="J224" s="19">
        <v>8.0399999999999991</v>
      </c>
      <c r="L224" s="25"/>
    </row>
    <row r="225" spans="1:14" ht="72" x14ac:dyDescent="0.2">
      <c r="A225" s="55" t="s">
        <v>214</v>
      </c>
      <c r="B225" s="78">
        <v>45595</v>
      </c>
      <c r="C225" s="66"/>
      <c r="D225" s="23" t="s">
        <v>386</v>
      </c>
      <c r="E225" s="18"/>
      <c r="F225" s="19">
        <v>1758</v>
      </c>
      <c r="G225" s="19"/>
      <c r="H225" s="19"/>
      <c r="I225" s="19"/>
      <c r="J225" s="19"/>
      <c r="K225" s="25" t="s">
        <v>547</v>
      </c>
      <c r="L225" s="25"/>
    </row>
    <row r="226" spans="1:14" x14ac:dyDescent="0.2">
      <c r="A226" s="55" t="s">
        <v>411</v>
      </c>
      <c r="B226" s="20">
        <v>45597</v>
      </c>
      <c r="C226" s="21" t="s">
        <v>12</v>
      </c>
      <c r="D226" s="21" t="s">
        <v>463</v>
      </c>
      <c r="E226" s="21" t="s">
        <v>464</v>
      </c>
      <c r="F226" s="22">
        <v>60</v>
      </c>
      <c r="G226" s="22">
        <v>0</v>
      </c>
      <c r="H226" s="22" t="e">
        <f>((#REF! + F226) - G226)</f>
        <v>#REF!</v>
      </c>
      <c r="I226" s="22">
        <v>60</v>
      </c>
      <c r="J226" s="22">
        <v>0</v>
      </c>
      <c r="K226" s="72"/>
      <c r="L226" s="25"/>
    </row>
    <row r="227" spans="1:14" x14ac:dyDescent="0.2">
      <c r="A227" s="55" t="s">
        <v>411</v>
      </c>
      <c r="B227" s="20">
        <v>45597</v>
      </c>
      <c r="C227" s="21" t="s">
        <v>12</v>
      </c>
      <c r="D227" s="21" t="s">
        <v>465</v>
      </c>
      <c r="E227" s="21" t="s">
        <v>431</v>
      </c>
      <c r="F227" s="22">
        <v>350</v>
      </c>
      <c r="G227" s="22">
        <v>0</v>
      </c>
      <c r="H227" s="22" t="e">
        <f t="shared" ref="H227:H237" si="13">((H226 + F227) - G227)</f>
        <v>#REF!</v>
      </c>
      <c r="I227" s="22">
        <v>350</v>
      </c>
      <c r="J227" s="22">
        <v>0</v>
      </c>
      <c r="K227" s="25"/>
      <c r="L227" s="25"/>
    </row>
    <row r="228" spans="1:14" ht="36" x14ac:dyDescent="0.2">
      <c r="A228" s="55" t="s">
        <v>411</v>
      </c>
      <c r="B228" s="20">
        <v>45599</v>
      </c>
      <c r="C228" s="21" t="s">
        <v>12</v>
      </c>
      <c r="D228" s="24" t="s">
        <v>466</v>
      </c>
      <c r="E228" s="21" t="s">
        <v>433</v>
      </c>
      <c r="F228" s="22">
        <v>700</v>
      </c>
      <c r="G228" s="22">
        <v>0</v>
      </c>
      <c r="H228" s="22" t="e">
        <f t="shared" si="13"/>
        <v>#REF!</v>
      </c>
      <c r="I228" s="22">
        <v>700</v>
      </c>
      <c r="J228" s="22">
        <v>0</v>
      </c>
      <c r="K228" s="25"/>
      <c r="L228" s="25"/>
    </row>
    <row r="229" spans="1:14" ht="36" x14ac:dyDescent="0.2">
      <c r="A229" s="55" t="s">
        <v>411</v>
      </c>
      <c r="B229" s="20">
        <v>45600</v>
      </c>
      <c r="C229" s="21" t="s">
        <v>12</v>
      </c>
      <c r="D229" s="24" t="s">
        <v>467</v>
      </c>
      <c r="E229" s="21" t="s">
        <v>400</v>
      </c>
      <c r="F229" s="22">
        <v>700</v>
      </c>
      <c r="G229" s="22">
        <v>0</v>
      </c>
      <c r="H229" s="22" t="e">
        <f t="shared" si="13"/>
        <v>#REF!</v>
      </c>
      <c r="I229" s="22">
        <v>700</v>
      </c>
      <c r="J229" s="22">
        <v>0</v>
      </c>
      <c r="K229" s="25"/>
      <c r="L229" s="25"/>
    </row>
    <row r="230" spans="1:14" x14ac:dyDescent="0.2">
      <c r="A230" s="55" t="s">
        <v>411</v>
      </c>
      <c r="B230" s="20">
        <v>45602</v>
      </c>
      <c r="C230" s="21" t="s">
        <v>12</v>
      </c>
      <c r="D230" s="21" t="s">
        <v>468</v>
      </c>
      <c r="E230" s="21" t="s">
        <v>402</v>
      </c>
      <c r="F230" s="22">
        <v>350</v>
      </c>
      <c r="G230" s="22">
        <v>0</v>
      </c>
      <c r="H230" s="22" t="e">
        <f t="shared" si="13"/>
        <v>#REF!</v>
      </c>
      <c r="I230" s="22">
        <v>350</v>
      </c>
      <c r="J230" s="22">
        <v>0</v>
      </c>
      <c r="K230" s="25"/>
      <c r="L230" s="25"/>
    </row>
    <row r="231" spans="1:14" x14ac:dyDescent="0.2">
      <c r="A231" s="55" t="s">
        <v>411</v>
      </c>
      <c r="B231" s="20">
        <v>45607</v>
      </c>
      <c r="C231" s="21" t="s">
        <v>12</v>
      </c>
      <c r="D231" s="21" t="s">
        <v>469</v>
      </c>
      <c r="E231" s="21" t="s">
        <v>470</v>
      </c>
      <c r="F231" s="22">
        <v>60</v>
      </c>
      <c r="G231" s="22">
        <v>0</v>
      </c>
      <c r="H231" s="22" t="e">
        <f t="shared" si="13"/>
        <v>#REF!</v>
      </c>
      <c r="I231" s="22">
        <v>60</v>
      </c>
      <c r="J231" s="22">
        <v>0</v>
      </c>
      <c r="K231" s="25"/>
      <c r="L231" s="25"/>
    </row>
    <row r="232" spans="1:14" x14ac:dyDescent="0.2">
      <c r="A232" s="55" t="s">
        <v>411</v>
      </c>
      <c r="B232" s="20">
        <v>45607</v>
      </c>
      <c r="C232" s="21" t="s">
        <v>12</v>
      </c>
      <c r="D232" s="21" t="s">
        <v>471</v>
      </c>
      <c r="E232" s="21" t="s">
        <v>404</v>
      </c>
      <c r="F232" s="22">
        <v>350</v>
      </c>
      <c r="G232" s="22">
        <v>0</v>
      </c>
      <c r="H232" s="22" t="e">
        <f t="shared" si="13"/>
        <v>#REF!</v>
      </c>
      <c r="I232" s="22">
        <v>350</v>
      </c>
      <c r="J232" s="22">
        <v>0</v>
      </c>
      <c r="K232" s="25"/>
      <c r="L232" s="25"/>
    </row>
    <row r="233" spans="1:14" ht="15" x14ac:dyDescent="0.25">
      <c r="A233" s="55" t="s">
        <v>411</v>
      </c>
      <c r="B233" s="20">
        <v>45607</v>
      </c>
      <c r="C233" s="21" t="s">
        <v>12</v>
      </c>
      <c r="D233" s="21" t="s">
        <v>472</v>
      </c>
      <c r="E233" s="21" t="s">
        <v>473</v>
      </c>
      <c r="F233" s="22">
        <v>511.25</v>
      </c>
      <c r="G233" s="22">
        <v>0</v>
      </c>
      <c r="H233" s="22" t="e">
        <f t="shared" si="13"/>
        <v>#REF!</v>
      </c>
      <c r="I233" s="22">
        <v>511.25</v>
      </c>
      <c r="J233" s="22">
        <v>0</v>
      </c>
      <c r="K233" s="25"/>
      <c r="L233" s="25"/>
      <c r="M233" s="70"/>
      <c r="N233" s="69"/>
    </row>
    <row r="234" spans="1:14" s="25" customFormat="1" x14ac:dyDescent="0.2">
      <c r="A234" s="55" t="s">
        <v>411</v>
      </c>
      <c r="B234" s="20">
        <v>45610</v>
      </c>
      <c r="C234" s="21" t="s">
        <v>12</v>
      </c>
      <c r="D234" s="21" t="s">
        <v>474</v>
      </c>
      <c r="E234" s="21" t="s">
        <v>475</v>
      </c>
      <c r="F234" s="22">
        <v>330</v>
      </c>
      <c r="G234" s="22">
        <v>0</v>
      </c>
      <c r="H234" s="22" t="e">
        <f t="shared" si="13"/>
        <v>#REF!</v>
      </c>
      <c r="I234" s="22">
        <v>330</v>
      </c>
      <c r="J234" s="22">
        <v>0</v>
      </c>
      <c r="L234" s="30"/>
    </row>
    <row r="235" spans="1:14" s="25" customFormat="1" x14ac:dyDescent="0.2">
      <c r="A235" s="55" t="s">
        <v>411</v>
      </c>
      <c r="B235" s="20">
        <v>45616</v>
      </c>
      <c r="C235" s="21" t="s">
        <v>12</v>
      </c>
      <c r="D235" s="21" t="s">
        <v>476</v>
      </c>
      <c r="E235" s="21" t="s">
        <v>477</v>
      </c>
      <c r="F235" s="22">
        <v>600</v>
      </c>
      <c r="G235" s="22">
        <v>0</v>
      </c>
      <c r="H235" s="22" t="e">
        <f t="shared" si="13"/>
        <v>#REF!</v>
      </c>
      <c r="I235" s="22">
        <v>720</v>
      </c>
      <c r="J235" s="22">
        <v>120</v>
      </c>
      <c r="L235" s="30"/>
    </row>
    <row r="236" spans="1:14" x14ac:dyDescent="0.2">
      <c r="A236" s="55" t="s">
        <v>411</v>
      </c>
      <c r="B236" s="20">
        <v>45618</v>
      </c>
      <c r="C236" s="21" t="s">
        <v>12</v>
      </c>
      <c r="D236" s="21" t="s">
        <v>478</v>
      </c>
      <c r="E236" s="21" t="s">
        <v>479</v>
      </c>
      <c r="F236" s="22">
        <v>450</v>
      </c>
      <c r="G236" s="22">
        <v>0</v>
      </c>
      <c r="H236" s="22" t="e">
        <f t="shared" si="13"/>
        <v>#REF!</v>
      </c>
      <c r="I236" s="22">
        <v>450</v>
      </c>
      <c r="J236" s="22">
        <v>0</v>
      </c>
      <c r="K236" s="25"/>
      <c r="L236" s="30"/>
      <c r="M236" s="25"/>
      <c r="N236" s="25"/>
    </row>
    <row r="237" spans="1:14" x14ac:dyDescent="0.2">
      <c r="A237" s="55" t="s">
        <v>411</v>
      </c>
      <c r="B237" s="20">
        <v>45622</v>
      </c>
      <c r="C237" s="21" t="s">
        <v>12</v>
      </c>
      <c r="D237" s="21" t="s">
        <v>480</v>
      </c>
      <c r="E237" s="21" t="s">
        <v>410</v>
      </c>
      <c r="F237" s="22">
        <v>350</v>
      </c>
      <c r="G237" s="22">
        <v>0</v>
      </c>
      <c r="H237" s="22" t="e">
        <f t="shared" si="13"/>
        <v>#REF!</v>
      </c>
      <c r="I237" s="22">
        <v>350</v>
      </c>
      <c r="J237" s="22">
        <v>0</v>
      </c>
      <c r="K237" s="25"/>
      <c r="L237" s="30"/>
      <c r="M237" s="25"/>
      <c r="N237" s="25"/>
    </row>
    <row r="238" spans="1:14" x14ac:dyDescent="0.2">
      <c r="A238" s="55" t="s">
        <v>411</v>
      </c>
      <c r="B238" s="20">
        <v>45608</v>
      </c>
      <c r="C238" s="21"/>
      <c r="D238" s="21" t="s">
        <v>484</v>
      </c>
      <c r="E238" s="21"/>
      <c r="F238" s="22">
        <v>22</v>
      </c>
      <c r="G238" s="22"/>
      <c r="H238" s="22"/>
      <c r="I238" s="22"/>
      <c r="J238" s="22"/>
      <c r="K238" s="25" t="s">
        <v>485</v>
      </c>
      <c r="L238" s="30"/>
      <c r="M238" s="25"/>
      <c r="N238" s="25"/>
    </row>
    <row r="239" spans="1:14" x14ac:dyDescent="0.2">
      <c r="A239" s="55" t="s">
        <v>411</v>
      </c>
      <c r="B239" s="20">
        <v>45614</v>
      </c>
      <c r="C239" s="21"/>
      <c r="D239" s="21" t="s">
        <v>486</v>
      </c>
      <c r="E239" s="21"/>
      <c r="F239" s="22">
        <v>7.95</v>
      </c>
      <c r="G239" s="22"/>
      <c r="H239" s="22"/>
      <c r="I239" s="22"/>
      <c r="J239" s="22"/>
      <c r="K239" s="25" t="s">
        <v>485</v>
      </c>
      <c r="L239" s="30"/>
    </row>
    <row r="240" spans="1:14" x14ac:dyDescent="0.2">
      <c r="A240" s="55" t="s">
        <v>411</v>
      </c>
      <c r="B240" s="20">
        <v>45614</v>
      </c>
      <c r="C240" s="21"/>
      <c r="D240" s="21" t="s">
        <v>487</v>
      </c>
      <c r="E240" s="21"/>
      <c r="F240" s="22">
        <v>2.2000000000000002</v>
      </c>
      <c r="G240" s="22"/>
      <c r="H240" s="22"/>
      <c r="I240" s="22"/>
      <c r="J240" s="22"/>
      <c r="K240" s="25" t="s">
        <v>485</v>
      </c>
    </row>
    <row r="241" spans="1:11" x14ac:dyDescent="0.2">
      <c r="A241" s="55" t="s">
        <v>411</v>
      </c>
      <c r="B241" s="20">
        <v>45600</v>
      </c>
      <c r="C241" s="21" t="s">
        <v>12</v>
      </c>
      <c r="D241" s="21" t="s">
        <v>493</v>
      </c>
      <c r="E241" s="21" t="s">
        <v>435</v>
      </c>
      <c r="F241" s="22">
        <v>350</v>
      </c>
      <c r="G241" s="22">
        <v>0</v>
      </c>
      <c r="H241" s="22">
        <f t="shared" ref="H241" si="14">((H240 + F241) - G241)</f>
        <v>350</v>
      </c>
      <c r="I241" s="22">
        <v>350</v>
      </c>
      <c r="J241" s="22">
        <v>0</v>
      </c>
      <c r="K241" s="25" t="s">
        <v>548</v>
      </c>
    </row>
    <row r="242" spans="1:11" x14ac:dyDescent="0.2">
      <c r="B242" s="17">
        <v>45627</v>
      </c>
      <c r="C242" s="18" t="s">
        <v>12</v>
      </c>
      <c r="D242" s="18" t="s">
        <v>670</v>
      </c>
      <c r="E242" s="18" t="s">
        <v>671</v>
      </c>
      <c r="F242" s="19">
        <v>600</v>
      </c>
      <c r="G242" s="89"/>
      <c r="H242" s="89"/>
      <c r="I242" s="89"/>
      <c r="J242" s="89"/>
      <c r="K242" s="25"/>
    </row>
    <row r="243" spans="1:11" ht="48" x14ac:dyDescent="0.2">
      <c r="A243" s="55" t="s">
        <v>556</v>
      </c>
      <c r="B243" s="20">
        <v>45631</v>
      </c>
      <c r="C243" s="21" t="s">
        <v>12</v>
      </c>
      <c r="D243" s="24" t="s">
        <v>672</v>
      </c>
      <c r="E243" s="21" t="s">
        <v>649</v>
      </c>
      <c r="F243" s="22">
        <v>350</v>
      </c>
      <c r="G243" s="89"/>
      <c r="H243" s="89"/>
      <c r="I243" s="89"/>
      <c r="J243" s="89"/>
      <c r="K243" s="25"/>
    </row>
    <row r="244" spans="1:11" ht="72" x14ac:dyDescent="0.2">
      <c r="A244" s="55" t="s">
        <v>556</v>
      </c>
      <c r="B244" s="20">
        <v>45632</v>
      </c>
      <c r="C244" s="21" t="s">
        <v>12</v>
      </c>
      <c r="D244" s="24" t="s">
        <v>673</v>
      </c>
      <c r="E244" s="21" t="s">
        <v>572</v>
      </c>
      <c r="F244" s="22">
        <v>787.5</v>
      </c>
      <c r="G244" s="89"/>
      <c r="H244" s="89"/>
      <c r="I244" s="89"/>
      <c r="J244" s="89"/>
      <c r="K244" s="25"/>
    </row>
    <row r="245" spans="1:11" ht="24" x14ac:dyDescent="0.2">
      <c r="A245" s="55" t="s">
        <v>556</v>
      </c>
      <c r="B245" s="20">
        <v>45632</v>
      </c>
      <c r="C245" s="21" t="s">
        <v>12</v>
      </c>
      <c r="D245" s="24" t="s">
        <v>674</v>
      </c>
      <c r="E245" s="21" t="s">
        <v>578</v>
      </c>
      <c r="F245" s="22">
        <v>350</v>
      </c>
      <c r="G245" s="89"/>
      <c r="H245" s="89"/>
      <c r="I245" s="89"/>
      <c r="J245" s="89"/>
      <c r="K245" s="25"/>
    </row>
    <row r="246" spans="1:11" x14ac:dyDescent="0.2">
      <c r="A246" s="55" t="s">
        <v>556</v>
      </c>
      <c r="B246" s="20">
        <v>45636</v>
      </c>
      <c r="C246" s="21" t="s">
        <v>12</v>
      </c>
      <c r="D246" s="21" t="s">
        <v>675</v>
      </c>
      <c r="E246" s="21" t="s">
        <v>584</v>
      </c>
      <c r="F246" s="22">
        <v>350</v>
      </c>
      <c r="G246" s="89"/>
      <c r="H246" s="89"/>
      <c r="I246" s="89"/>
      <c r="J246" s="89"/>
      <c r="K246" s="25"/>
    </row>
    <row r="247" spans="1:11" ht="72" x14ac:dyDescent="0.2">
      <c r="A247" s="55" t="s">
        <v>556</v>
      </c>
      <c r="B247" s="20">
        <v>45636</v>
      </c>
      <c r="C247" s="21" t="s">
        <v>12</v>
      </c>
      <c r="D247" s="24" t="s">
        <v>676</v>
      </c>
      <c r="E247" s="21" t="s">
        <v>586</v>
      </c>
      <c r="F247" s="22">
        <v>350</v>
      </c>
      <c r="G247" s="89"/>
      <c r="H247" s="89"/>
      <c r="I247" s="89"/>
      <c r="J247" s="89"/>
      <c r="K247" s="25"/>
    </row>
    <row r="248" spans="1:11" ht="36" x14ac:dyDescent="0.2">
      <c r="A248" s="55" t="s">
        <v>556</v>
      </c>
      <c r="B248" s="20">
        <v>45636</v>
      </c>
      <c r="C248" s="21" t="s">
        <v>12</v>
      </c>
      <c r="D248" s="24" t="s">
        <v>677</v>
      </c>
      <c r="E248" s="21"/>
      <c r="F248" s="22">
        <v>350</v>
      </c>
      <c r="G248" s="89"/>
      <c r="H248" s="89"/>
      <c r="I248" s="89"/>
      <c r="J248" s="89"/>
      <c r="K248" s="25"/>
    </row>
    <row r="249" spans="1:11" ht="24" x14ac:dyDescent="0.2">
      <c r="A249" s="55" t="s">
        <v>556</v>
      </c>
      <c r="B249" s="20">
        <v>45636</v>
      </c>
      <c r="C249" s="21" t="s">
        <v>12</v>
      </c>
      <c r="D249" s="24" t="s">
        <v>678</v>
      </c>
      <c r="E249" s="21" t="s">
        <v>592</v>
      </c>
      <c r="F249" s="22">
        <v>350</v>
      </c>
      <c r="G249" s="89"/>
      <c r="H249" s="89"/>
      <c r="I249" s="89"/>
      <c r="J249" s="89"/>
      <c r="K249" s="25"/>
    </row>
    <row r="250" spans="1:11" x14ac:dyDescent="0.2">
      <c r="A250" s="55" t="s">
        <v>556</v>
      </c>
      <c r="B250" s="20">
        <v>45657</v>
      </c>
      <c r="C250" s="21" t="s">
        <v>151</v>
      </c>
      <c r="D250" s="21" t="s">
        <v>679</v>
      </c>
      <c r="E250" s="21" t="s">
        <v>601</v>
      </c>
      <c r="F250" s="22">
        <v>2450</v>
      </c>
    </row>
    <row r="251" spans="1:11" x14ac:dyDescent="0.2">
      <c r="B251" s="12" t="s">
        <v>680</v>
      </c>
      <c r="C251" s="88"/>
      <c r="D251" s="88"/>
      <c r="E251" s="88"/>
      <c r="F251" s="13">
        <f>SUM(F224:F250)</f>
        <v>12929.09</v>
      </c>
    </row>
    <row r="252" spans="1:11" x14ac:dyDescent="0.2">
      <c r="B252" s="87"/>
      <c r="C252" s="88"/>
      <c r="D252" s="88"/>
      <c r="E252" s="88"/>
      <c r="F252" s="89"/>
    </row>
    <row r="253" spans="1:11" x14ac:dyDescent="0.2">
      <c r="B253" s="87"/>
      <c r="C253" s="88"/>
      <c r="D253" s="88"/>
      <c r="E253" s="88"/>
      <c r="F253" s="89"/>
    </row>
    <row r="254" spans="1:11" x14ac:dyDescent="0.2">
      <c r="B254" s="8" t="s">
        <v>150</v>
      </c>
      <c r="C254" s="8"/>
      <c r="D254" s="8"/>
      <c r="E254" s="8"/>
      <c r="F254" s="8"/>
      <c r="G254" s="8"/>
      <c r="H254" s="8"/>
      <c r="I254" s="8"/>
      <c r="J254" s="8"/>
    </row>
    <row r="255" spans="1:11" ht="24" hidden="1" x14ac:dyDescent="0.2">
      <c r="A255" s="55" t="s">
        <v>215</v>
      </c>
      <c r="B255" s="17">
        <v>45536</v>
      </c>
      <c r="C255" s="18" t="s">
        <v>151</v>
      </c>
      <c r="D255" s="23" t="s">
        <v>152</v>
      </c>
      <c r="E255" s="18" t="s">
        <v>153</v>
      </c>
      <c r="F255" s="19">
        <v>32.15</v>
      </c>
      <c r="G255" s="19">
        <v>0</v>
      </c>
      <c r="H255" s="19">
        <f>(F255 - G255)</f>
        <v>32.15</v>
      </c>
      <c r="I255" s="19">
        <v>32.15</v>
      </c>
      <c r="J255" s="19">
        <v>0</v>
      </c>
    </row>
    <row r="256" spans="1:11" hidden="1" x14ac:dyDescent="0.2">
      <c r="A256" s="55" t="s">
        <v>215</v>
      </c>
      <c r="B256" s="20">
        <v>45537</v>
      </c>
      <c r="C256" s="21" t="s">
        <v>151</v>
      </c>
      <c r="D256" s="21" t="s">
        <v>154</v>
      </c>
      <c r="E256" s="21" t="s">
        <v>155</v>
      </c>
      <c r="F256" s="22">
        <v>24</v>
      </c>
      <c r="G256" s="22">
        <v>0</v>
      </c>
      <c r="H256" s="22">
        <f t="shared" ref="H256:H273" si="15">((H255 + F256) - G256)</f>
        <v>56.15</v>
      </c>
      <c r="I256" s="22">
        <v>24</v>
      </c>
      <c r="J256" s="22">
        <v>0</v>
      </c>
    </row>
    <row r="257" spans="1:14" hidden="1" x14ac:dyDescent="0.2">
      <c r="A257" s="55" t="s">
        <v>215</v>
      </c>
      <c r="B257" s="20">
        <v>45546</v>
      </c>
      <c r="C257" s="21" t="s">
        <v>115</v>
      </c>
      <c r="D257" s="21" t="s">
        <v>156</v>
      </c>
      <c r="E257" s="21" t="s">
        <v>157</v>
      </c>
      <c r="F257" s="22">
        <v>6.7</v>
      </c>
      <c r="G257" s="22">
        <v>0</v>
      </c>
      <c r="H257" s="22">
        <f t="shared" si="15"/>
        <v>62.85</v>
      </c>
      <c r="I257" s="22">
        <v>6.7</v>
      </c>
      <c r="J257" s="22">
        <v>0</v>
      </c>
    </row>
    <row r="258" spans="1:14" hidden="1" x14ac:dyDescent="0.2">
      <c r="A258" s="55" t="s">
        <v>215</v>
      </c>
      <c r="B258" s="20">
        <v>45546</v>
      </c>
      <c r="C258" s="21" t="s">
        <v>115</v>
      </c>
      <c r="D258" s="21" t="s">
        <v>158</v>
      </c>
      <c r="E258" s="21" t="s">
        <v>159</v>
      </c>
      <c r="F258" s="22">
        <v>6.7</v>
      </c>
      <c r="G258" s="22">
        <v>0</v>
      </c>
      <c r="H258" s="22">
        <f t="shared" si="15"/>
        <v>69.55</v>
      </c>
      <c r="I258" s="22">
        <v>6.7</v>
      </c>
      <c r="J258" s="22">
        <v>0</v>
      </c>
    </row>
    <row r="259" spans="1:14" hidden="1" x14ac:dyDescent="0.2">
      <c r="A259" s="55" t="s">
        <v>215</v>
      </c>
      <c r="B259" s="20">
        <v>45547</v>
      </c>
      <c r="C259" s="21" t="s">
        <v>115</v>
      </c>
      <c r="D259" s="21" t="s">
        <v>160</v>
      </c>
      <c r="E259" s="21" t="s">
        <v>161</v>
      </c>
      <c r="F259" s="22">
        <v>30</v>
      </c>
      <c r="G259" s="22">
        <v>0</v>
      </c>
      <c r="H259" s="22">
        <f t="shared" si="15"/>
        <v>99.55</v>
      </c>
      <c r="I259" s="22">
        <v>30</v>
      </c>
      <c r="J259" s="22">
        <v>0</v>
      </c>
      <c r="M259" s="25"/>
      <c r="N259" s="25"/>
    </row>
    <row r="260" spans="1:14" hidden="1" x14ac:dyDescent="0.2">
      <c r="A260" s="55" t="s">
        <v>215</v>
      </c>
      <c r="B260" s="20">
        <v>45547</v>
      </c>
      <c r="C260" s="21" t="s">
        <v>115</v>
      </c>
      <c r="D260" s="21" t="s">
        <v>162</v>
      </c>
      <c r="E260" s="21" t="s">
        <v>163</v>
      </c>
      <c r="F260" s="22">
        <v>32</v>
      </c>
      <c r="G260" s="22">
        <v>0</v>
      </c>
      <c r="H260" s="22">
        <f t="shared" si="15"/>
        <v>131.55000000000001</v>
      </c>
      <c r="I260" s="22">
        <v>32</v>
      </c>
      <c r="J260" s="22">
        <v>0</v>
      </c>
    </row>
    <row r="261" spans="1:14" hidden="1" x14ac:dyDescent="0.2">
      <c r="A261" s="55" t="s">
        <v>215</v>
      </c>
      <c r="B261" s="20">
        <v>45547</v>
      </c>
      <c r="C261" s="21" t="s">
        <v>115</v>
      </c>
      <c r="D261" s="21" t="s">
        <v>164</v>
      </c>
      <c r="E261" s="21" t="s">
        <v>165</v>
      </c>
      <c r="F261" s="22">
        <v>26</v>
      </c>
      <c r="G261" s="22">
        <v>0</v>
      </c>
      <c r="H261" s="22">
        <f t="shared" si="15"/>
        <v>157.55000000000001</v>
      </c>
      <c r="I261" s="22">
        <v>26</v>
      </c>
      <c r="J261" s="22">
        <v>0</v>
      </c>
    </row>
    <row r="262" spans="1:14" ht="12" hidden="1" x14ac:dyDescent="0.2">
      <c r="A262" s="57" t="s">
        <v>216</v>
      </c>
      <c r="B262" s="9">
        <v>45547</v>
      </c>
      <c r="C262" s="10" t="s">
        <v>115</v>
      </c>
      <c r="D262" s="10" t="s">
        <v>166</v>
      </c>
      <c r="E262" s="10"/>
      <c r="F262" s="11">
        <v>26</v>
      </c>
      <c r="G262" s="11">
        <v>0</v>
      </c>
      <c r="H262" s="11">
        <f t="shared" si="15"/>
        <v>183.55</v>
      </c>
      <c r="I262" s="11">
        <v>26</v>
      </c>
      <c r="J262" s="11">
        <v>0</v>
      </c>
    </row>
    <row r="263" spans="1:14" hidden="1" x14ac:dyDescent="0.2">
      <c r="A263" s="55" t="s">
        <v>215</v>
      </c>
      <c r="B263" s="20">
        <v>45547</v>
      </c>
      <c r="C263" s="21" t="s">
        <v>115</v>
      </c>
      <c r="D263" s="21" t="s">
        <v>167</v>
      </c>
      <c r="E263" s="21" t="s">
        <v>168</v>
      </c>
      <c r="F263" s="22">
        <v>26</v>
      </c>
      <c r="G263" s="22">
        <v>0</v>
      </c>
      <c r="H263" s="22">
        <f t="shared" si="15"/>
        <v>209.55</v>
      </c>
      <c r="I263" s="22">
        <v>26</v>
      </c>
      <c r="J263" s="22">
        <v>0</v>
      </c>
    </row>
    <row r="264" spans="1:14" hidden="1" x14ac:dyDescent="0.2">
      <c r="A264" s="55" t="s">
        <v>215</v>
      </c>
      <c r="B264" s="20">
        <v>45549</v>
      </c>
      <c r="C264" s="21" t="s">
        <v>115</v>
      </c>
      <c r="D264" s="21" t="s">
        <v>169</v>
      </c>
      <c r="E264" s="21" t="s">
        <v>170</v>
      </c>
      <c r="F264" s="22">
        <v>20</v>
      </c>
      <c r="G264" s="22">
        <v>0</v>
      </c>
      <c r="H264" s="22">
        <f t="shared" si="15"/>
        <v>229.55</v>
      </c>
      <c r="I264" s="22">
        <v>20</v>
      </c>
      <c r="J264" s="22">
        <v>0</v>
      </c>
    </row>
    <row r="265" spans="1:14" ht="15" hidden="1" x14ac:dyDescent="0.25">
      <c r="A265" s="55" t="s">
        <v>215</v>
      </c>
      <c r="B265" s="20">
        <v>45549</v>
      </c>
      <c r="C265" s="21" t="s">
        <v>115</v>
      </c>
      <c r="D265" s="21" t="s">
        <v>171</v>
      </c>
      <c r="E265" s="21" t="s">
        <v>170</v>
      </c>
      <c r="F265" s="22">
        <v>20</v>
      </c>
      <c r="G265" s="22">
        <v>0</v>
      </c>
      <c r="H265" s="22">
        <f t="shared" si="15"/>
        <v>249.55</v>
      </c>
      <c r="I265" s="22">
        <v>20</v>
      </c>
      <c r="J265" s="22">
        <v>0</v>
      </c>
      <c r="L265" s="69"/>
    </row>
    <row r="266" spans="1:14" hidden="1" x14ac:dyDescent="0.2">
      <c r="A266" s="55" t="s">
        <v>215</v>
      </c>
      <c r="B266" s="20">
        <v>45552</v>
      </c>
      <c r="C266" s="21" t="s">
        <v>115</v>
      </c>
      <c r="D266" s="21" t="s">
        <v>172</v>
      </c>
      <c r="E266" s="21" t="s">
        <v>173</v>
      </c>
      <c r="F266" s="22">
        <v>11.6</v>
      </c>
      <c r="G266" s="22">
        <v>0</v>
      </c>
      <c r="H266" s="22">
        <f t="shared" si="15"/>
        <v>261.15000000000003</v>
      </c>
      <c r="I266" s="22">
        <v>11.6</v>
      </c>
      <c r="J266" s="22">
        <v>0</v>
      </c>
      <c r="L266" s="25"/>
    </row>
    <row r="267" spans="1:14" hidden="1" x14ac:dyDescent="0.2">
      <c r="A267" s="55" t="s">
        <v>215</v>
      </c>
      <c r="B267" s="20">
        <v>45553</v>
      </c>
      <c r="C267" s="21" t="s">
        <v>115</v>
      </c>
      <c r="D267" s="21" t="s">
        <v>174</v>
      </c>
      <c r="E267" s="21" t="s">
        <v>175</v>
      </c>
      <c r="F267" s="22">
        <v>20</v>
      </c>
      <c r="G267" s="22">
        <v>0</v>
      </c>
      <c r="H267" s="22">
        <f t="shared" si="15"/>
        <v>281.15000000000003</v>
      </c>
      <c r="I267" s="22">
        <v>20</v>
      </c>
      <c r="J267" s="22">
        <v>0</v>
      </c>
      <c r="L267" s="25"/>
    </row>
    <row r="268" spans="1:14" ht="36" hidden="1" x14ac:dyDescent="0.2">
      <c r="A268" s="55" t="s">
        <v>215</v>
      </c>
      <c r="B268" s="20">
        <v>45554</v>
      </c>
      <c r="C268" s="21" t="s">
        <v>12</v>
      </c>
      <c r="D268" s="24" t="s">
        <v>176</v>
      </c>
      <c r="E268" s="21" t="s">
        <v>177</v>
      </c>
      <c r="F268" s="22">
        <v>106.6</v>
      </c>
      <c r="G268" s="22">
        <v>0</v>
      </c>
      <c r="H268" s="22">
        <f t="shared" si="15"/>
        <v>387.75</v>
      </c>
      <c r="I268" s="22">
        <v>106.6</v>
      </c>
      <c r="J268" s="22">
        <v>0</v>
      </c>
      <c r="L268" s="25"/>
    </row>
    <row r="269" spans="1:14" hidden="1" x14ac:dyDescent="0.2">
      <c r="A269" s="55" t="s">
        <v>215</v>
      </c>
      <c r="B269" s="20">
        <v>45556</v>
      </c>
      <c r="C269" s="21" t="s">
        <v>115</v>
      </c>
      <c r="D269" s="21" t="s">
        <v>178</v>
      </c>
      <c r="E269" s="21" t="s">
        <v>179</v>
      </c>
      <c r="F269" s="22">
        <v>20</v>
      </c>
      <c r="G269" s="22">
        <v>0</v>
      </c>
      <c r="H269" s="22">
        <f t="shared" si="15"/>
        <v>407.75</v>
      </c>
      <c r="I269" s="22">
        <v>20</v>
      </c>
      <c r="J269" s="22">
        <v>0</v>
      </c>
      <c r="L269" s="25"/>
    </row>
    <row r="270" spans="1:14" ht="36" hidden="1" x14ac:dyDescent="0.2">
      <c r="A270" s="55" t="s">
        <v>214</v>
      </c>
      <c r="B270" s="20">
        <v>45560</v>
      </c>
      <c r="C270" s="21" t="s">
        <v>115</v>
      </c>
      <c r="D270" s="24" t="s">
        <v>180</v>
      </c>
      <c r="E270" s="21" t="s">
        <v>181</v>
      </c>
      <c r="F270" s="22">
        <v>33</v>
      </c>
      <c r="G270" s="22">
        <v>0</v>
      </c>
      <c r="H270" s="22">
        <f t="shared" si="15"/>
        <v>440.75</v>
      </c>
      <c r="I270" s="22">
        <v>33</v>
      </c>
      <c r="J270" s="22">
        <v>0</v>
      </c>
      <c r="L270" s="25"/>
    </row>
    <row r="271" spans="1:14" ht="36" hidden="1" x14ac:dyDescent="0.2">
      <c r="A271" s="55" t="s">
        <v>214</v>
      </c>
      <c r="B271" s="20">
        <v>45560</v>
      </c>
      <c r="C271" s="21" t="s">
        <v>115</v>
      </c>
      <c r="D271" s="24" t="s">
        <v>182</v>
      </c>
      <c r="E271" s="21" t="s">
        <v>183</v>
      </c>
      <c r="F271" s="22">
        <v>33</v>
      </c>
      <c r="G271" s="22">
        <v>0</v>
      </c>
      <c r="H271" s="22">
        <f t="shared" si="15"/>
        <v>473.75</v>
      </c>
      <c r="I271" s="22">
        <v>33</v>
      </c>
      <c r="J271" s="22">
        <v>0</v>
      </c>
      <c r="L271" s="25"/>
    </row>
    <row r="272" spans="1:14" hidden="1" x14ac:dyDescent="0.2">
      <c r="A272" s="55" t="s">
        <v>215</v>
      </c>
      <c r="B272" s="20">
        <v>45560</v>
      </c>
      <c r="C272" s="21" t="s">
        <v>115</v>
      </c>
      <c r="D272" s="21" t="s">
        <v>174</v>
      </c>
      <c r="E272" s="21" t="s">
        <v>184</v>
      </c>
      <c r="F272" s="22">
        <v>20</v>
      </c>
      <c r="G272" s="22">
        <v>0</v>
      </c>
      <c r="H272" s="22">
        <f t="shared" si="15"/>
        <v>493.75</v>
      </c>
      <c r="I272" s="22">
        <v>20</v>
      </c>
      <c r="J272" s="22">
        <v>0</v>
      </c>
    </row>
    <row r="273" spans="1:12" ht="36" hidden="1" x14ac:dyDescent="0.2">
      <c r="A273" s="55" t="s">
        <v>215</v>
      </c>
      <c r="B273" s="20">
        <v>45565</v>
      </c>
      <c r="C273" s="21" t="s">
        <v>12</v>
      </c>
      <c r="D273" s="24" t="s">
        <v>185</v>
      </c>
      <c r="E273" s="21" t="s">
        <v>107</v>
      </c>
      <c r="F273" s="22">
        <v>20</v>
      </c>
      <c r="G273" s="22">
        <v>0</v>
      </c>
      <c r="H273" s="22">
        <f t="shared" si="15"/>
        <v>513.75</v>
      </c>
      <c r="I273" s="22">
        <v>20</v>
      </c>
      <c r="J273" s="22">
        <v>0</v>
      </c>
    </row>
    <row r="274" spans="1:12" hidden="1" x14ac:dyDescent="0.2">
      <c r="A274" s="55" t="s">
        <v>215</v>
      </c>
      <c r="B274" s="20">
        <v>45565</v>
      </c>
      <c r="C274" s="21" t="s">
        <v>12</v>
      </c>
      <c r="D274" s="21" t="s">
        <v>186</v>
      </c>
      <c r="E274" s="21" t="s">
        <v>107</v>
      </c>
      <c r="F274" s="22">
        <v>375</v>
      </c>
      <c r="G274" s="22">
        <v>0</v>
      </c>
      <c r="H274" s="22">
        <f>((H273 + F274) - G274)</f>
        <v>888.75</v>
      </c>
      <c r="I274" s="22">
        <v>375</v>
      </c>
      <c r="J274" s="22">
        <v>0</v>
      </c>
    </row>
    <row r="275" spans="1:12" ht="36" hidden="1" x14ac:dyDescent="0.2">
      <c r="A275" s="55" t="s">
        <v>215</v>
      </c>
      <c r="B275" s="20">
        <v>45546</v>
      </c>
      <c r="C275" s="21"/>
      <c r="D275" s="45" t="s">
        <v>390</v>
      </c>
      <c r="E275" s="21"/>
      <c r="F275" s="22">
        <v>29.75</v>
      </c>
      <c r="G275" s="29"/>
      <c r="H275" s="30"/>
      <c r="I275" s="30"/>
      <c r="J275" s="30"/>
      <c r="K275" s="30"/>
    </row>
    <row r="276" spans="1:12" ht="36" hidden="1" x14ac:dyDescent="0.2">
      <c r="A276" s="55" t="s">
        <v>215</v>
      </c>
      <c r="B276" s="20">
        <v>45546</v>
      </c>
      <c r="C276" s="21"/>
      <c r="D276" s="24" t="s">
        <v>391</v>
      </c>
      <c r="E276" s="21"/>
      <c r="F276" s="22">
        <v>40.799999999999997</v>
      </c>
      <c r="G276" s="29"/>
      <c r="H276" s="30"/>
      <c r="I276" s="30"/>
      <c r="J276" s="30"/>
      <c r="K276" s="30"/>
    </row>
    <row r="277" spans="1:12" ht="36" hidden="1" x14ac:dyDescent="0.2">
      <c r="A277" s="55" t="s">
        <v>215</v>
      </c>
      <c r="B277" s="20">
        <v>45547</v>
      </c>
      <c r="C277" s="21"/>
      <c r="D277" s="24" t="s">
        <v>392</v>
      </c>
      <c r="E277" s="21"/>
      <c r="F277" s="22">
        <v>51.2</v>
      </c>
      <c r="G277" s="29"/>
      <c r="H277" s="30"/>
      <c r="I277" s="30"/>
      <c r="J277" s="30"/>
      <c r="K277" s="30"/>
    </row>
    <row r="278" spans="1:12" ht="36" hidden="1" x14ac:dyDescent="0.2">
      <c r="A278" s="55" t="s">
        <v>215</v>
      </c>
      <c r="B278" s="20">
        <v>45547</v>
      </c>
      <c r="C278" s="21"/>
      <c r="D278" s="24" t="s">
        <v>393</v>
      </c>
      <c r="E278" s="21"/>
      <c r="F278" s="22">
        <v>40.799999999999997</v>
      </c>
      <c r="G278" s="29"/>
      <c r="H278" s="30"/>
      <c r="I278" s="30"/>
      <c r="J278" s="30"/>
      <c r="K278" s="30"/>
    </row>
    <row r="279" spans="1:12" ht="36" hidden="1" x14ac:dyDescent="0.2">
      <c r="A279" s="55" t="s">
        <v>215</v>
      </c>
      <c r="B279" s="20">
        <v>45552</v>
      </c>
      <c r="C279" s="21"/>
      <c r="D279" s="24" t="s">
        <v>394</v>
      </c>
      <c r="E279" s="21"/>
      <c r="F279" s="22">
        <v>66.900000000000006</v>
      </c>
      <c r="G279" s="29"/>
      <c r="H279" s="30"/>
      <c r="I279" s="30"/>
      <c r="J279" s="30"/>
      <c r="K279" s="30"/>
    </row>
    <row r="280" spans="1:12" ht="36" hidden="1" x14ac:dyDescent="0.2">
      <c r="A280" s="55" t="s">
        <v>215</v>
      </c>
      <c r="B280" s="20">
        <v>45554</v>
      </c>
      <c r="C280" s="21"/>
      <c r="D280" s="24" t="s">
        <v>395</v>
      </c>
      <c r="E280" s="21"/>
      <c r="F280" s="22">
        <v>34.950000000000003</v>
      </c>
      <c r="G280" s="29"/>
      <c r="H280" s="30"/>
      <c r="I280" s="30"/>
      <c r="J280" s="30"/>
      <c r="K280" s="30"/>
      <c r="L280" s="25"/>
    </row>
    <row r="281" spans="1:12" ht="36" hidden="1" x14ac:dyDescent="0.2">
      <c r="A281" s="55" t="s">
        <v>215</v>
      </c>
      <c r="B281" s="20">
        <v>45554</v>
      </c>
      <c r="C281" s="21"/>
      <c r="D281" s="24" t="s">
        <v>396</v>
      </c>
      <c r="E281" s="21"/>
      <c r="F281" s="22">
        <v>54.1</v>
      </c>
      <c r="G281" s="29"/>
      <c r="H281" s="30"/>
      <c r="I281" s="30"/>
      <c r="J281" s="30"/>
      <c r="K281" s="30"/>
    </row>
    <row r="282" spans="1:12" ht="36" hidden="1" x14ac:dyDescent="0.2">
      <c r="A282" s="55" t="s">
        <v>215</v>
      </c>
      <c r="B282" s="20">
        <v>45554</v>
      </c>
      <c r="C282" s="21"/>
      <c r="D282" s="24" t="s">
        <v>397</v>
      </c>
      <c r="E282" s="21"/>
      <c r="F282" s="22">
        <v>50.1</v>
      </c>
      <c r="G282" s="29"/>
      <c r="H282" s="30"/>
      <c r="I282" s="30"/>
      <c r="J282" s="30"/>
      <c r="K282" s="30" t="s">
        <v>549</v>
      </c>
    </row>
    <row r="283" spans="1:12" ht="36" hidden="1" x14ac:dyDescent="0.2">
      <c r="A283" s="55" t="s">
        <v>215</v>
      </c>
      <c r="B283" s="20">
        <v>45554</v>
      </c>
      <c r="C283" s="21"/>
      <c r="D283" s="24" t="s">
        <v>398</v>
      </c>
      <c r="E283" s="21"/>
      <c r="F283" s="22">
        <v>29.75</v>
      </c>
      <c r="G283" s="29"/>
      <c r="H283" s="30"/>
      <c r="I283" s="30"/>
      <c r="J283" s="30"/>
      <c r="K283" s="77">
        <f>SUM(F255:F283)</f>
        <v>1287.0999999999999</v>
      </c>
    </row>
    <row r="284" spans="1:12" hidden="1" x14ac:dyDescent="0.2">
      <c r="A284" s="55" t="s">
        <v>214</v>
      </c>
      <c r="B284" s="20">
        <v>45580</v>
      </c>
      <c r="C284" s="21" t="s">
        <v>12</v>
      </c>
      <c r="D284" s="21" t="s">
        <v>187</v>
      </c>
      <c r="E284" s="21" t="s">
        <v>109</v>
      </c>
      <c r="F284" s="22">
        <v>40.5</v>
      </c>
      <c r="G284" s="22">
        <v>0</v>
      </c>
      <c r="H284" s="22">
        <f>((H274 + F284) - G284)</f>
        <v>929.25</v>
      </c>
      <c r="I284" s="22">
        <v>40.5</v>
      </c>
      <c r="J284" s="22">
        <v>0</v>
      </c>
    </row>
    <row r="285" spans="1:12" hidden="1" x14ac:dyDescent="0.2">
      <c r="A285" s="55" t="s">
        <v>214</v>
      </c>
      <c r="B285" s="20">
        <v>45581</v>
      </c>
      <c r="C285" s="21" t="s">
        <v>12</v>
      </c>
      <c r="D285" s="21" t="s">
        <v>188</v>
      </c>
      <c r="E285" s="21" t="s">
        <v>189</v>
      </c>
      <c r="F285" s="22">
        <v>4.4000000000000004</v>
      </c>
      <c r="G285" s="22">
        <v>0</v>
      </c>
      <c r="H285" s="22">
        <f t="shared" ref="H285:H291" si="16">((H284 + F285) - G285)</f>
        <v>933.65</v>
      </c>
      <c r="I285" s="22">
        <v>4.4000000000000004</v>
      </c>
      <c r="J285" s="22">
        <v>0</v>
      </c>
    </row>
    <row r="286" spans="1:12" hidden="1" x14ac:dyDescent="0.2">
      <c r="A286" s="55" t="s">
        <v>214</v>
      </c>
      <c r="B286" s="20">
        <v>45581</v>
      </c>
      <c r="C286" s="21" t="s">
        <v>12</v>
      </c>
      <c r="D286" s="21" t="s">
        <v>190</v>
      </c>
      <c r="E286" s="21" t="s">
        <v>191</v>
      </c>
      <c r="F286" s="22">
        <v>7.2</v>
      </c>
      <c r="G286" s="22">
        <v>0</v>
      </c>
      <c r="H286" s="22">
        <f t="shared" si="16"/>
        <v>940.85</v>
      </c>
      <c r="I286" s="22">
        <v>7.2</v>
      </c>
      <c r="J286" s="22">
        <v>0</v>
      </c>
    </row>
    <row r="287" spans="1:12" hidden="1" x14ac:dyDescent="0.2">
      <c r="A287" s="55" t="s">
        <v>214</v>
      </c>
      <c r="B287" s="20">
        <v>45581</v>
      </c>
      <c r="C287" s="21" t="s">
        <v>12</v>
      </c>
      <c r="D287" s="21" t="s">
        <v>192</v>
      </c>
      <c r="E287" s="21" t="s">
        <v>193</v>
      </c>
      <c r="F287" s="22">
        <v>33.75</v>
      </c>
      <c r="G287" s="22">
        <v>0</v>
      </c>
      <c r="H287" s="22">
        <f t="shared" si="16"/>
        <v>974.6</v>
      </c>
      <c r="I287" s="22">
        <v>33.75</v>
      </c>
      <c r="J287" s="22">
        <v>0</v>
      </c>
    </row>
    <row r="288" spans="1:12" hidden="1" x14ac:dyDescent="0.2">
      <c r="A288" s="55" t="s">
        <v>214</v>
      </c>
      <c r="B288" s="20">
        <v>45585</v>
      </c>
      <c r="C288" s="21" t="s">
        <v>12</v>
      </c>
      <c r="D288" s="21" t="s">
        <v>352</v>
      </c>
      <c r="E288" s="21" t="s">
        <v>353</v>
      </c>
      <c r="F288" s="22">
        <v>12.49</v>
      </c>
      <c r="G288" s="22">
        <v>0</v>
      </c>
      <c r="H288" s="22">
        <f t="shared" si="16"/>
        <v>987.09</v>
      </c>
      <c r="I288" s="22">
        <v>14.99</v>
      </c>
      <c r="J288" s="22">
        <v>2.5</v>
      </c>
    </row>
    <row r="289" spans="1:10" hidden="1" x14ac:dyDescent="0.2">
      <c r="A289" s="55" t="s">
        <v>214</v>
      </c>
      <c r="B289" s="20">
        <v>45585</v>
      </c>
      <c r="C289" s="21" t="s">
        <v>12</v>
      </c>
      <c r="D289" s="21" t="s">
        <v>354</v>
      </c>
      <c r="E289" s="21" t="s">
        <v>353</v>
      </c>
      <c r="F289" s="22">
        <v>9.6999999999999993</v>
      </c>
      <c r="G289" s="22">
        <v>0</v>
      </c>
      <c r="H289" s="22">
        <f t="shared" si="16"/>
        <v>996.79000000000008</v>
      </c>
      <c r="I289" s="22">
        <v>11.64</v>
      </c>
      <c r="J289" s="22">
        <v>1.94</v>
      </c>
    </row>
    <row r="290" spans="1:10" hidden="1" x14ac:dyDescent="0.2">
      <c r="A290" s="55" t="s">
        <v>214</v>
      </c>
      <c r="B290" s="20">
        <v>45585</v>
      </c>
      <c r="C290" s="21" t="s">
        <v>12</v>
      </c>
      <c r="D290" s="21" t="s">
        <v>355</v>
      </c>
      <c r="E290" s="21" t="s">
        <v>353</v>
      </c>
      <c r="F290" s="22">
        <v>5.42</v>
      </c>
      <c r="G290" s="22">
        <v>0</v>
      </c>
      <c r="H290" s="22">
        <f t="shared" si="16"/>
        <v>1002.21</v>
      </c>
      <c r="I290" s="22">
        <v>6.5</v>
      </c>
      <c r="J290" s="22">
        <v>1.08</v>
      </c>
    </row>
    <row r="291" spans="1:10" hidden="1" x14ac:dyDescent="0.2">
      <c r="A291" s="55" t="s">
        <v>214</v>
      </c>
      <c r="B291" s="20">
        <v>45585</v>
      </c>
      <c r="C291" s="21" t="s">
        <v>12</v>
      </c>
      <c r="D291" s="21" t="s">
        <v>356</v>
      </c>
      <c r="E291" s="21" t="s">
        <v>353</v>
      </c>
      <c r="F291" s="22">
        <v>3.43</v>
      </c>
      <c r="G291" s="22">
        <v>0</v>
      </c>
      <c r="H291" s="22">
        <f t="shared" si="16"/>
        <v>1005.64</v>
      </c>
      <c r="I291" s="22">
        <v>4.12</v>
      </c>
      <c r="J291" s="22">
        <v>0.69</v>
      </c>
    </row>
    <row r="292" spans="1:10" hidden="1" x14ac:dyDescent="0.2">
      <c r="A292" s="55" t="s">
        <v>214</v>
      </c>
      <c r="B292" s="20">
        <v>45588</v>
      </c>
      <c r="C292" s="21" t="s">
        <v>12</v>
      </c>
      <c r="D292" s="21" t="s">
        <v>194</v>
      </c>
      <c r="E292" s="21" t="s">
        <v>195</v>
      </c>
      <c r="F292" s="22">
        <v>9</v>
      </c>
      <c r="G292" s="22">
        <v>0</v>
      </c>
      <c r="H292" s="22">
        <f>((H287 + F292) - G292)</f>
        <v>983.6</v>
      </c>
      <c r="I292" s="22">
        <v>9</v>
      </c>
      <c r="J292" s="22">
        <v>0</v>
      </c>
    </row>
    <row r="293" spans="1:10" hidden="1" x14ac:dyDescent="0.2">
      <c r="A293" s="55" t="s">
        <v>214</v>
      </c>
      <c r="B293" s="20">
        <v>45588</v>
      </c>
      <c r="C293" s="21" t="s">
        <v>12</v>
      </c>
      <c r="D293" s="21" t="s">
        <v>196</v>
      </c>
      <c r="E293" s="21" t="s">
        <v>195</v>
      </c>
      <c r="F293" s="22">
        <v>27</v>
      </c>
      <c r="G293" s="22">
        <v>0</v>
      </c>
      <c r="H293" s="22">
        <f t="shared" ref="H293:H305" si="17">((H292 + F293) - G293)</f>
        <v>1010.6</v>
      </c>
      <c r="I293" s="22">
        <v>27</v>
      </c>
      <c r="J293" s="22">
        <v>0</v>
      </c>
    </row>
    <row r="294" spans="1:10" hidden="1" x14ac:dyDescent="0.2">
      <c r="A294" s="55" t="s">
        <v>214</v>
      </c>
      <c r="B294" s="20">
        <v>45588</v>
      </c>
      <c r="C294" s="21" t="s">
        <v>12</v>
      </c>
      <c r="D294" s="21" t="s">
        <v>197</v>
      </c>
      <c r="E294" s="21" t="s">
        <v>195</v>
      </c>
      <c r="F294" s="22">
        <v>29.7</v>
      </c>
      <c r="G294" s="22">
        <v>0</v>
      </c>
      <c r="H294" s="22">
        <f t="shared" si="17"/>
        <v>1040.3</v>
      </c>
      <c r="I294" s="22">
        <v>29.7</v>
      </c>
      <c r="J294" s="22">
        <v>0</v>
      </c>
    </row>
    <row r="295" spans="1:10" hidden="1" x14ac:dyDescent="0.2">
      <c r="A295" s="55" t="s">
        <v>214</v>
      </c>
      <c r="B295" s="20">
        <v>45588</v>
      </c>
      <c r="C295" s="21" t="s">
        <v>12</v>
      </c>
      <c r="D295" s="21" t="s">
        <v>198</v>
      </c>
      <c r="E295" s="21" t="s">
        <v>195</v>
      </c>
      <c r="F295" s="22">
        <v>9.6999999999999993</v>
      </c>
      <c r="G295" s="22">
        <v>0</v>
      </c>
      <c r="H295" s="22">
        <f t="shared" si="17"/>
        <v>1050</v>
      </c>
      <c r="I295" s="22">
        <v>9.6999999999999993</v>
      </c>
      <c r="J295" s="22">
        <v>0</v>
      </c>
    </row>
    <row r="296" spans="1:10" hidden="1" x14ac:dyDescent="0.2">
      <c r="A296" s="55" t="s">
        <v>214</v>
      </c>
      <c r="B296" s="20">
        <v>45588</v>
      </c>
      <c r="C296" s="21" t="s">
        <v>12</v>
      </c>
      <c r="D296" s="21" t="s">
        <v>199</v>
      </c>
      <c r="E296" s="21" t="s">
        <v>200</v>
      </c>
      <c r="F296" s="22">
        <v>34.200000000000003</v>
      </c>
      <c r="G296" s="22">
        <v>0</v>
      </c>
      <c r="H296" s="22">
        <f t="shared" si="17"/>
        <v>1084.2</v>
      </c>
      <c r="I296" s="22">
        <v>34.200000000000003</v>
      </c>
      <c r="J296" s="22">
        <v>0</v>
      </c>
    </row>
    <row r="297" spans="1:10" hidden="1" x14ac:dyDescent="0.2">
      <c r="A297" s="55" t="s">
        <v>214</v>
      </c>
      <c r="B297" s="20">
        <v>45588</v>
      </c>
      <c r="C297" s="21" t="s">
        <v>12</v>
      </c>
      <c r="D297" s="21" t="s">
        <v>201</v>
      </c>
      <c r="E297" s="21" t="s">
        <v>202</v>
      </c>
      <c r="F297" s="22">
        <v>16.2</v>
      </c>
      <c r="G297" s="22">
        <v>0</v>
      </c>
      <c r="H297" s="22">
        <f t="shared" si="17"/>
        <v>1100.4000000000001</v>
      </c>
      <c r="I297" s="22">
        <v>16.2</v>
      </c>
      <c r="J297" s="22">
        <v>0</v>
      </c>
    </row>
    <row r="298" spans="1:10" hidden="1" x14ac:dyDescent="0.2">
      <c r="A298" s="55" t="s">
        <v>214</v>
      </c>
      <c r="B298" s="20">
        <v>45588</v>
      </c>
      <c r="C298" s="21" t="s">
        <v>12</v>
      </c>
      <c r="D298" s="21" t="s">
        <v>203</v>
      </c>
      <c r="E298" s="21" t="s">
        <v>202</v>
      </c>
      <c r="F298" s="22">
        <v>13.5</v>
      </c>
      <c r="G298" s="22">
        <v>0</v>
      </c>
      <c r="H298" s="22">
        <f t="shared" si="17"/>
        <v>1113.9000000000001</v>
      </c>
      <c r="I298" s="22">
        <v>13.5</v>
      </c>
      <c r="J298" s="22">
        <v>0</v>
      </c>
    </row>
    <row r="299" spans="1:10" hidden="1" x14ac:dyDescent="0.2">
      <c r="A299" s="55" t="s">
        <v>214</v>
      </c>
      <c r="B299" s="20">
        <v>45588</v>
      </c>
      <c r="C299" s="21" t="s">
        <v>12</v>
      </c>
      <c r="D299" s="21" t="s">
        <v>204</v>
      </c>
      <c r="E299" s="21" t="s">
        <v>202</v>
      </c>
      <c r="F299" s="22">
        <v>7.2</v>
      </c>
      <c r="G299" s="22">
        <v>0</v>
      </c>
      <c r="H299" s="22">
        <f t="shared" si="17"/>
        <v>1121.1000000000001</v>
      </c>
      <c r="I299" s="22">
        <v>7.2</v>
      </c>
      <c r="J299" s="22">
        <v>0</v>
      </c>
    </row>
    <row r="300" spans="1:10" hidden="1" x14ac:dyDescent="0.2">
      <c r="A300" s="55" t="s">
        <v>214</v>
      </c>
      <c r="B300" s="20">
        <v>45588</v>
      </c>
      <c r="C300" s="21" t="s">
        <v>12</v>
      </c>
      <c r="D300" s="21" t="s">
        <v>205</v>
      </c>
      <c r="E300" s="21" t="s">
        <v>202</v>
      </c>
      <c r="F300" s="22">
        <v>31.4</v>
      </c>
      <c r="G300" s="22">
        <v>0</v>
      </c>
      <c r="H300" s="22">
        <f t="shared" si="17"/>
        <v>1152.5000000000002</v>
      </c>
      <c r="I300" s="22">
        <v>31.4</v>
      </c>
      <c r="J300" s="22">
        <v>0</v>
      </c>
    </row>
    <row r="301" spans="1:10" hidden="1" x14ac:dyDescent="0.2">
      <c r="A301" s="55" t="s">
        <v>214</v>
      </c>
      <c r="B301" s="20">
        <v>45588</v>
      </c>
      <c r="C301" s="21" t="s">
        <v>12</v>
      </c>
      <c r="D301" s="21" t="s">
        <v>206</v>
      </c>
      <c r="E301" s="21" t="s">
        <v>202</v>
      </c>
      <c r="F301" s="22">
        <v>23.4</v>
      </c>
      <c r="G301" s="22">
        <v>0</v>
      </c>
      <c r="H301" s="22">
        <f t="shared" si="17"/>
        <v>1175.9000000000003</v>
      </c>
      <c r="I301" s="22">
        <v>23.4</v>
      </c>
      <c r="J301" s="22">
        <v>0</v>
      </c>
    </row>
    <row r="302" spans="1:10" hidden="1" x14ac:dyDescent="0.2">
      <c r="A302" s="55" t="s">
        <v>214</v>
      </c>
      <c r="B302" s="20">
        <v>45588</v>
      </c>
      <c r="C302" s="21" t="s">
        <v>12</v>
      </c>
      <c r="D302" s="21" t="s">
        <v>207</v>
      </c>
      <c r="E302" s="21" t="s">
        <v>202</v>
      </c>
      <c r="F302" s="22">
        <v>7.2</v>
      </c>
      <c r="G302" s="22">
        <v>0</v>
      </c>
      <c r="H302" s="22">
        <f t="shared" si="17"/>
        <v>1183.1000000000004</v>
      </c>
      <c r="I302" s="22">
        <v>7.2</v>
      </c>
      <c r="J302" s="22">
        <v>0</v>
      </c>
    </row>
    <row r="303" spans="1:10" hidden="1" x14ac:dyDescent="0.2">
      <c r="A303" s="55" t="s">
        <v>214</v>
      </c>
      <c r="B303" s="20">
        <v>45588</v>
      </c>
      <c r="C303" s="21" t="s">
        <v>12</v>
      </c>
      <c r="D303" s="21" t="s">
        <v>208</v>
      </c>
      <c r="E303" s="21" t="s">
        <v>202</v>
      </c>
      <c r="F303" s="22">
        <v>16.2</v>
      </c>
      <c r="G303" s="22">
        <v>0</v>
      </c>
      <c r="H303" s="22">
        <f t="shared" si="17"/>
        <v>1199.3000000000004</v>
      </c>
      <c r="I303" s="22">
        <v>16.2</v>
      </c>
      <c r="J303" s="22">
        <v>0</v>
      </c>
    </row>
    <row r="304" spans="1:10" hidden="1" x14ac:dyDescent="0.2">
      <c r="A304" s="55" t="s">
        <v>214</v>
      </c>
      <c r="B304" s="20">
        <v>45589</v>
      </c>
      <c r="C304" s="21" t="s">
        <v>12</v>
      </c>
      <c r="D304" s="21" t="s">
        <v>209</v>
      </c>
      <c r="E304" s="21" t="s">
        <v>195</v>
      </c>
      <c r="F304" s="22">
        <v>5.4</v>
      </c>
      <c r="G304" s="22">
        <v>0</v>
      </c>
      <c r="H304" s="22">
        <f t="shared" si="17"/>
        <v>1204.7000000000005</v>
      </c>
      <c r="I304" s="22">
        <v>5.4</v>
      </c>
      <c r="J304" s="22">
        <v>0</v>
      </c>
    </row>
    <row r="305" spans="1:11" hidden="1" x14ac:dyDescent="0.2">
      <c r="A305" s="55" t="s">
        <v>214</v>
      </c>
      <c r="B305" s="20">
        <v>45590</v>
      </c>
      <c r="C305" s="21" t="s">
        <v>12</v>
      </c>
      <c r="D305" s="21" t="s">
        <v>210</v>
      </c>
      <c r="E305" s="21" t="s">
        <v>211</v>
      </c>
      <c r="F305" s="22">
        <v>36</v>
      </c>
      <c r="G305" s="22">
        <v>0</v>
      </c>
      <c r="H305" s="22">
        <f t="shared" si="17"/>
        <v>1240.7000000000005</v>
      </c>
      <c r="I305" s="22">
        <v>36</v>
      </c>
      <c r="J305" s="22">
        <v>0</v>
      </c>
    </row>
    <row r="306" spans="1:11" hidden="1" x14ac:dyDescent="0.2">
      <c r="A306" s="55" t="s">
        <v>214</v>
      </c>
      <c r="B306" s="20">
        <v>45561</v>
      </c>
      <c r="C306" s="21"/>
      <c r="D306" s="21" t="s">
        <v>225</v>
      </c>
      <c r="E306" s="21"/>
      <c r="F306" s="22">
        <v>72</v>
      </c>
      <c r="G306" s="22"/>
      <c r="H306" s="22"/>
      <c r="I306" s="22"/>
      <c r="J306" s="22"/>
      <c r="K306" s="25" t="s">
        <v>218</v>
      </c>
    </row>
    <row r="307" spans="1:11" hidden="1" x14ac:dyDescent="0.2">
      <c r="A307" s="55" t="s">
        <v>214</v>
      </c>
      <c r="B307" s="20">
        <v>45561</v>
      </c>
      <c r="C307" s="21"/>
      <c r="D307" s="21" t="s">
        <v>225</v>
      </c>
      <c r="E307" s="21"/>
      <c r="F307" s="22">
        <v>72</v>
      </c>
      <c r="G307" s="22"/>
      <c r="H307" s="22"/>
      <c r="I307" s="22"/>
      <c r="J307" s="22"/>
      <c r="K307" s="25" t="s">
        <v>218</v>
      </c>
    </row>
    <row r="308" spans="1:11" hidden="1" x14ac:dyDescent="0.2">
      <c r="A308" s="55" t="s">
        <v>235</v>
      </c>
      <c r="B308" s="31">
        <v>45566</v>
      </c>
      <c r="C308" s="32"/>
      <c r="D308" s="32" t="s">
        <v>226</v>
      </c>
      <c r="E308" s="32"/>
      <c r="F308" s="33">
        <v>0</v>
      </c>
      <c r="G308" s="33">
        <v>26</v>
      </c>
      <c r="H308" s="33"/>
      <c r="I308" s="33"/>
      <c r="J308" s="33"/>
      <c r="K308" s="34" t="s">
        <v>227</v>
      </c>
    </row>
    <row r="309" spans="1:11" hidden="1" x14ac:dyDescent="0.2">
      <c r="A309" s="55" t="s">
        <v>214</v>
      </c>
      <c r="B309" s="20">
        <v>45568</v>
      </c>
      <c r="C309" s="21"/>
      <c r="D309" s="21" t="s">
        <v>228</v>
      </c>
      <c r="E309" s="21"/>
      <c r="F309" s="22">
        <v>45</v>
      </c>
      <c r="G309" s="22"/>
      <c r="H309" s="22"/>
      <c r="I309" s="22"/>
      <c r="J309" s="22"/>
      <c r="K309" s="21" t="s">
        <v>218</v>
      </c>
    </row>
    <row r="310" spans="1:11" hidden="1" x14ac:dyDescent="0.2">
      <c r="A310" s="71" t="s">
        <v>214</v>
      </c>
      <c r="B310" s="20">
        <v>45568</v>
      </c>
      <c r="C310" s="21"/>
      <c r="D310" s="21" t="s">
        <v>229</v>
      </c>
      <c r="E310" s="21"/>
      <c r="F310" s="22">
        <v>6</v>
      </c>
      <c r="G310" s="22"/>
      <c r="H310" s="22"/>
      <c r="I310" s="22"/>
      <c r="J310" s="22"/>
      <c r="K310" s="25" t="s">
        <v>218</v>
      </c>
    </row>
    <row r="311" spans="1:11" hidden="1" x14ac:dyDescent="0.2">
      <c r="A311" s="71" t="s">
        <v>214</v>
      </c>
      <c r="B311" s="20">
        <v>45568</v>
      </c>
      <c r="C311" s="21"/>
      <c r="D311" s="21" t="s">
        <v>229</v>
      </c>
      <c r="E311" s="21"/>
      <c r="F311" s="22">
        <v>6</v>
      </c>
      <c r="G311" s="22"/>
      <c r="H311" s="22"/>
      <c r="I311" s="22"/>
      <c r="J311" s="22"/>
      <c r="K311" s="25" t="s">
        <v>218</v>
      </c>
    </row>
    <row r="312" spans="1:11" hidden="1" x14ac:dyDescent="0.2">
      <c r="A312" s="55" t="s">
        <v>214</v>
      </c>
      <c r="B312" s="20">
        <v>45574</v>
      </c>
      <c r="C312" s="21"/>
      <c r="D312" s="21" t="s">
        <v>230</v>
      </c>
      <c r="E312" s="21"/>
      <c r="F312" s="22">
        <v>4.5</v>
      </c>
      <c r="G312" s="22"/>
      <c r="H312" s="22"/>
      <c r="I312" s="22"/>
      <c r="J312" s="22"/>
      <c r="K312" s="25" t="s">
        <v>218</v>
      </c>
    </row>
    <row r="313" spans="1:11" hidden="1" x14ac:dyDescent="0.2">
      <c r="A313" s="55" t="s">
        <v>214</v>
      </c>
      <c r="B313" s="20">
        <v>45574</v>
      </c>
      <c r="C313" s="21"/>
      <c r="D313" s="21" t="s">
        <v>230</v>
      </c>
      <c r="E313" s="21"/>
      <c r="F313" s="22">
        <v>4.5</v>
      </c>
      <c r="G313" s="22"/>
      <c r="H313" s="22"/>
      <c r="I313" s="22"/>
      <c r="J313" s="22"/>
      <c r="K313" s="25" t="s">
        <v>218</v>
      </c>
    </row>
    <row r="314" spans="1:11" hidden="1" x14ac:dyDescent="0.2">
      <c r="A314" s="55" t="s">
        <v>214</v>
      </c>
      <c r="B314" s="20">
        <v>45574</v>
      </c>
      <c r="C314" s="21"/>
      <c r="D314" s="21" t="s">
        <v>225</v>
      </c>
      <c r="E314" s="21"/>
      <c r="F314" s="22">
        <v>60</v>
      </c>
      <c r="G314" s="22"/>
      <c r="H314" s="22"/>
      <c r="I314" s="22"/>
      <c r="J314" s="22"/>
      <c r="K314" s="25" t="s">
        <v>218</v>
      </c>
    </row>
    <row r="315" spans="1:11" hidden="1" x14ac:dyDescent="0.2">
      <c r="A315" s="55" t="s">
        <v>214</v>
      </c>
      <c r="B315" s="26">
        <v>45574</v>
      </c>
      <c r="C315" s="27"/>
      <c r="D315" s="27" t="s">
        <v>231</v>
      </c>
      <c r="E315" s="27"/>
      <c r="F315" s="29">
        <v>22</v>
      </c>
      <c r="G315" s="22"/>
      <c r="H315" s="22"/>
      <c r="I315" s="22"/>
      <c r="J315" s="22"/>
      <c r="K315" s="25" t="s">
        <v>218</v>
      </c>
    </row>
    <row r="316" spans="1:11" hidden="1" x14ac:dyDescent="0.2">
      <c r="A316" s="55" t="s">
        <v>214</v>
      </c>
      <c r="B316" s="20">
        <v>45575</v>
      </c>
      <c r="C316" s="21"/>
      <c r="D316" s="21" t="s">
        <v>225</v>
      </c>
      <c r="E316" s="21"/>
      <c r="F316" s="22">
        <v>60</v>
      </c>
      <c r="G316" s="22"/>
      <c r="H316" s="22"/>
      <c r="I316" s="22"/>
      <c r="J316" s="22"/>
      <c r="K316" s="25" t="s">
        <v>218</v>
      </c>
    </row>
    <row r="317" spans="1:11" hidden="1" x14ac:dyDescent="0.2">
      <c r="A317" s="55" t="s">
        <v>214</v>
      </c>
      <c r="B317" s="20">
        <v>45581</v>
      </c>
      <c r="C317" s="21"/>
      <c r="D317" s="21" t="s">
        <v>230</v>
      </c>
      <c r="E317" s="21"/>
      <c r="F317" s="22">
        <v>7.5</v>
      </c>
      <c r="G317" s="22"/>
      <c r="H317" s="22"/>
      <c r="I317" s="22"/>
      <c r="J317" s="22"/>
      <c r="K317" s="25" t="s">
        <v>218</v>
      </c>
    </row>
    <row r="318" spans="1:11" hidden="1" x14ac:dyDescent="0.2">
      <c r="A318" s="55" t="s">
        <v>214</v>
      </c>
      <c r="B318" s="20">
        <v>45581</v>
      </c>
      <c r="C318" s="21"/>
      <c r="D318" s="21" t="s">
        <v>230</v>
      </c>
      <c r="E318" s="21"/>
      <c r="F318" s="22">
        <v>7.5</v>
      </c>
      <c r="G318" s="22"/>
      <c r="H318" s="22"/>
      <c r="I318" s="22"/>
      <c r="J318" s="22"/>
      <c r="K318" s="25" t="s">
        <v>218</v>
      </c>
    </row>
    <row r="319" spans="1:11" hidden="1" x14ac:dyDescent="0.2">
      <c r="A319" s="55" t="s">
        <v>214</v>
      </c>
      <c r="B319" s="20">
        <v>45581</v>
      </c>
      <c r="C319" s="21"/>
      <c r="D319" s="21" t="s">
        <v>232</v>
      </c>
      <c r="E319" s="21"/>
      <c r="F319" s="22">
        <v>17.2</v>
      </c>
      <c r="G319" s="22"/>
      <c r="H319" s="22"/>
      <c r="I319" s="22"/>
      <c r="J319" s="22"/>
      <c r="K319" s="25" t="s">
        <v>218</v>
      </c>
    </row>
    <row r="320" spans="1:11" hidden="1" x14ac:dyDescent="0.2">
      <c r="A320" s="55" t="s">
        <v>214</v>
      </c>
      <c r="B320" s="20">
        <v>45588</v>
      </c>
      <c r="C320" s="21"/>
      <c r="D320" s="21" t="s">
        <v>230</v>
      </c>
      <c r="E320" s="21"/>
      <c r="F320" s="22">
        <v>13</v>
      </c>
      <c r="G320" s="22"/>
      <c r="H320" s="22"/>
      <c r="I320" s="22"/>
      <c r="J320" s="22"/>
      <c r="K320" s="25" t="s">
        <v>218</v>
      </c>
    </row>
    <row r="321" spans="1:11" hidden="1" x14ac:dyDescent="0.2">
      <c r="A321" s="55" t="s">
        <v>214</v>
      </c>
      <c r="B321" s="20">
        <v>45588</v>
      </c>
      <c r="C321" s="21"/>
      <c r="D321" s="21" t="s">
        <v>230</v>
      </c>
      <c r="E321" s="21"/>
      <c r="F321" s="22">
        <v>14</v>
      </c>
      <c r="G321" s="22"/>
      <c r="H321" s="22"/>
      <c r="I321" s="22"/>
      <c r="J321" s="22"/>
      <c r="K321" s="25" t="s">
        <v>218</v>
      </c>
    </row>
    <row r="322" spans="1:11" hidden="1" x14ac:dyDescent="0.2">
      <c r="A322" s="55" t="s">
        <v>214</v>
      </c>
      <c r="B322" s="26">
        <v>45589</v>
      </c>
      <c r="C322" s="27"/>
      <c r="D322" s="27" t="s">
        <v>231</v>
      </c>
      <c r="E322" s="27"/>
      <c r="F322" s="29">
        <v>22</v>
      </c>
      <c r="G322" s="22"/>
      <c r="H322" s="22"/>
      <c r="I322" s="22"/>
      <c r="J322" s="22"/>
      <c r="K322" s="25" t="s">
        <v>218</v>
      </c>
    </row>
    <row r="323" spans="1:11" hidden="1" x14ac:dyDescent="0.2">
      <c r="A323" s="55" t="s">
        <v>214</v>
      </c>
      <c r="B323" s="20">
        <v>45590</v>
      </c>
      <c r="C323" s="21"/>
      <c r="D323" s="21" t="s">
        <v>233</v>
      </c>
      <c r="E323" s="21"/>
      <c r="F323" s="22">
        <v>15</v>
      </c>
      <c r="G323" s="22"/>
      <c r="H323" s="22"/>
      <c r="I323" s="22"/>
      <c r="J323" s="22"/>
      <c r="K323" s="25" t="s">
        <v>218</v>
      </c>
    </row>
    <row r="324" spans="1:11" hidden="1" x14ac:dyDescent="0.2">
      <c r="A324" s="55" t="s">
        <v>214</v>
      </c>
      <c r="B324" s="20" t="s">
        <v>214</v>
      </c>
      <c r="C324" s="21"/>
      <c r="D324" s="21" t="s">
        <v>234</v>
      </c>
      <c r="E324" s="21"/>
      <c r="F324" s="22">
        <v>180</v>
      </c>
      <c r="G324" s="22"/>
      <c r="H324" s="22"/>
      <c r="I324" s="22"/>
      <c r="J324" s="22"/>
      <c r="K324" s="25" t="s">
        <v>218</v>
      </c>
    </row>
    <row r="325" spans="1:11" x14ac:dyDescent="0.2">
      <c r="A325" s="55" t="s">
        <v>411</v>
      </c>
      <c r="B325" s="20">
        <v>45599</v>
      </c>
      <c r="C325" s="21" t="s">
        <v>12</v>
      </c>
      <c r="D325" s="21" t="s">
        <v>494</v>
      </c>
      <c r="E325" s="21" t="s">
        <v>433</v>
      </c>
      <c r="F325" s="73">
        <v>103.15</v>
      </c>
      <c r="G325" s="22">
        <v>0</v>
      </c>
      <c r="H325" s="22" t="e">
        <f>((#REF! + F325) - G325)</f>
        <v>#REF!</v>
      </c>
      <c r="I325" s="22">
        <v>103.15</v>
      </c>
      <c r="J325" s="22">
        <v>0</v>
      </c>
      <c r="K325" s="25"/>
    </row>
    <row r="326" spans="1:11" x14ac:dyDescent="0.2">
      <c r="A326" s="55" t="s">
        <v>411</v>
      </c>
      <c r="B326" s="20">
        <v>45609</v>
      </c>
      <c r="C326" s="21" t="s">
        <v>12</v>
      </c>
      <c r="D326" s="21" t="s">
        <v>495</v>
      </c>
      <c r="E326" s="21" t="s">
        <v>496</v>
      </c>
      <c r="F326" s="73">
        <v>35.5</v>
      </c>
      <c r="G326" s="22">
        <v>0</v>
      </c>
      <c r="H326" s="22" t="e">
        <f t="shared" ref="H326:H330" si="18">((H325 + F326) - G326)</f>
        <v>#REF!</v>
      </c>
      <c r="I326" s="22">
        <v>35.5</v>
      </c>
      <c r="J326" s="22">
        <v>0</v>
      </c>
      <c r="K326" s="25"/>
    </row>
    <row r="327" spans="1:11" x14ac:dyDescent="0.2">
      <c r="A327" s="55" t="s">
        <v>411</v>
      </c>
      <c r="B327" s="20">
        <v>45610</v>
      </c>
      <c r="C327" s="21" t="s">
        <v>12</v>
      </c>
      <c r="D327" s="21" t="s">
        <v>497</v>
      </c>
      <c r="E327" s="21" t="s">
        <v>498</v>
      </c>
      <c r="F327" s="73">
        <v>10.8</v>
      </c>
      <c r="G327" s="22">
        <v>0</v>
      </c>
      <c r="H327" s="22" t="e">
        <f t="shared" si="18"/>
        <v>#REF!</v>
      </c>
      <c r="I327" s="22">
        <v>10.8</v>
      </c>
      <c r="J327" s="22">
        <v>0</v>
      </c>
      <c r="K327" s="25"/>
    </row>
    <row r="328" spans="1:11" x14ac:dyDescent="0.2">
      <c r="A328" s="55" t="s">
        <v>411</v>
      </c>
      <c r="B328" s="20">
        <v>45617</v>
      </c>
      <c r="C328" s="21" t="s">
        <v>12</v>
      </c>
      <c r="D328" s="21" t="s">
        <v>499</v>
      </c>
      <c r="E328" s="21" t="s">
        <v>500</v>
      </c>
      <c r="F328" s="73">
        <v>22.5</v>
      </c>
      <c r="G328" s="22">
        <v>0</v>
      </c>
      <c r="H328" s="22" t="e">
        <f t="shared" si="18"/>
        <v>#REF!</v>
      </c>
      <c r="I328" s="22">
        <v>22.5</v>
      </c>
      <c r="J328" s="22">
        <v>0</v>
      </c>
      <c r="K328" s="25"/>
    </row>
    <row r="329" spans="1:11" x14ac:dyDescent="0.2">
      <c r="A329" s="55" t="s">
        <v>411</v>
      </c>
      <c r="B329" s="20">
        <v>45623</v>
      </c>
      <c r="C329" s="21" t="s">
        <v>12</v>
      </c>
      <c r="D329" s="21" t="s">
        <v>501</v>
      </c>
      <c r="E329" s="21" t="s">
        <v>502</v>
      </c>
      <c r="F329" s="73">
        <v>55.8</v>
      </c>
      <c r="G329" s="22">
        <v>0</v>
      </c>
      <c r="H329" s="22" t="e">
        <f t="shared" si="18"/>
        <v>#REF!</v>
      </c>
      <c r="I329" s="22">
        <v>55.8</v>
      </c>
      <c r="J329" s="22">
        <v>0</v>
      </c>
      <c r="K329" s="25"/>
    </row>
    <row r="330" spans="1:11" x14ac:dyDescent="0.2">
      <c r="A330" s="55" t="s">
        <v>411</v>
      </c>
      <c r="B330" s="20">
        <v>45630</v>
      </c>
      <c r="C330" s="21" t="s">
        <v>12</v>
      </c>
      <c r="D330" s="21" t="s">
        <v>503</v>
      </c>
      <c r="E330" s="21" t="s">
        <v>504</v>
      </c>
      <c r="F330" s="73">
        <v>5.4</v>
      </c>
      <c r="G330" s="22">
        <v>0</v>
      </c>
      <c r="H330" s="22" t="e">
        <f t="shared" si="18"/>
        <v>#REF!</v>
      </c>
      <c r="I330" s="22">
        <v>5.4</v>
      </c>
      <c r="J330" s="22">
        <v>0</v>
      </c>
      <c r="K330" s="25"/>
    </row>
    <row r="331" spans="1:11" x14ac:dyDescent="0.2">
      <c r="A331" s="55" t="s">
        <v>411</v>
      </c>
      <c r="B331" s="20">
        <v>45558</v>
      </c>
      <c r="C331" s="21"/>
      <c r="D331" s="25" t="s">
        <v>505</v>
      </c>
      <c r="E331" s="21"/>
      <c r="F331" s="73">
        <v>35.950000000000003</v>
      </c>
      <c r="G331" s="22"/>
      <c r="H331" s="22"/>
      <c r="I331" s="22"/>
      <c r="J331" s="22"/>
      <c r="K331" s="25" t="s">
        <v>506</v>
      </c>
    </row>
    <row r="332" spans="1:11" x14ac:dyDescent="0.2">
      <c r="A332" s="55" t="s">
        <v>411</v>
      </c>
      <c r="B332" s="20">
        <v>45560</v>
      </c>
      <c r="C332" s="21"/>
      <c r="D332" s="25" t="s">
        <v>507</v>
      </c>
      <c r="E332" s="21"/>
      <c r="F332" s="73">
        <v>22.15</v>
      </c>
      <c r="G332" s="22"/>
      <c r="H332" s="22"/>
      <c r="I332" s="22"/>
      <c r="J332" s="22"/>
      <c r="K332" s="25" t="s">
        <v>506</v>
      </c>
    </row>
    <row r="333" spans="1:11" x14ac:dyDescent="0.2">
      <c r="A333" s="55" t="s">
        <v>411</v>
      </c>
      <c r="B333" s="20">
        <v>45560</v>
      </c>
      <c r="C333" s="21"/>
      <c r="D333" s="25" t="s">
        <v>508</v>
      </c>
      <c r="E333" s="21"/>
      <c r="F333" s="73">
        <v>29.75</v>
      </c>
      <c r="G333" s="22"/>
      <c r="H333" s="22"/>
      <c r="I333" s="22"/>
      <c r="J333" s="22"/>
      <c r="K333" s="25" t="s">
        <v>506</v>
      </c>
    </row>
    <row r="334" spans="1:11" x14ac:dyDescent="0.2">
      <c r="A334" s="55" t="s">
        <v>411</v>
      </c>
      <c r="B334" s="20">
        <v>45561</v>
      </c>
      <c r="C334" s="21"/>
      <c r="D334" s="25" t="s">
        <v>509</v>
      </c>
      <c r="E334" s="21"/>
      <c r="F334" s="73">
        <v>32.15</v>
      </c>
      <c r="G334" s="22"/>
      <c r="H334" s="22"/>
      <c r="I334" s="22"/>
      <c r="J334" s="22"/>
      <c r="K334" s="25" t="s">
        <v>506</v>
      </c>
    </row>
    <row r="335" spans="1:11" x14ac:dyDescent="0.2">
      <c r="A335" s="55" t="s">
        <v>411</v>
      </c>
      <c r="B335" s="20">
        <v>45561</v>
      </c>
      <c r="C335" s="21"/>
      <c r="D335" s="25" t="s">
        <v>510</v>
      </c>
      <c r="E335" s="21"/>
      <c r="F335" s="73">
        <v>53</v>
      </c>
      <c r="G335" s="22"/>
      <c r="H335" s="22"/>
      <c r="I335" s="22"/>
      <c r="J335" s="22"/>
      <c r="K335" s="25" t="s">
        <v>506</v>
      </c>
    </row>
    <row r="336" spans="1:11" x14ac:dyDescent="0.2">
      <c r="A336" s="55" t="s">
        <v>411</v>
      </c>
      <c r="B336" s="20">
        <v>45561</v>
      </c>
      <c r="C336" s="21"/>
      <c r="D336" s="25" t="s">
        <v>511</v>
      </c>
      <c r="E336" s="21"/>
      <c r="F336" s="73">
        <v>34.950000000000003</v>
      </c>
      <c r="G336" s="22"/>
      <c r="H336" s="22"/>
      <c r="I336" s="22"/>
      <c r="J336" s="22"/>
      <c r="K336" s="25" t="s">
        <v>506</v>
      </c>
    </row>
    <row r="337" spans="1:11" x14ac:dyDescent="0.2">
      <c r="A337" s="55" t="s">
        <v>411</v>
      </c>
      <c r="B337" s="20">
        <v>45561</v>
      </c>
      <c r="C337" s="21"/>
      <c r="D337" s="25" t="s">
        <v>511</v>
      </c>
      <c r="E337" s="21"/>
      <c r="F337" s="79">
        <v>-26.2</v>
      </c>
      <c r="G337" s="22"/>
      <c r="H337" s="22"/>
      <c r="I337" s="22"/>
      <c r="J337" s="22"/>
      <c r="K337" s="25" t="s">
        <v>506</v>
      </c>
    </row>
    <row r="338" spans="1:11" x14ac:dyDescent="0.2">
      <c r="A338" s="55" t="s">
        <v>411</v>
      </c>
      <c r="B338" s="20">
        <v>45568</v>
      </c>
      <c r="C338" s="21"/>
      <c r="D338" s="25" t="s">
        <v>512</v>
      </c>
      <c r="E338" s="21"/>
      <c r="F338" s="73">
        <v>34.35</v>
      </c>
      <c r="G338" s="22"/>
      <c r="H338" s="22"/>
      <c r="I338" s="22"/>
      <c r="J338" s="22"/>
      <c r="K338" s="25" t="s">
        <v>506</v>
      </c>
    </row>
    <row r="339" spans="1:11" x14ac:dyDescent="0.2">
      <c r="A339" s="55" t="s">
        <v>411</v>
      </c>
      <c r="B339" s="20">
        <v>45568</v>
      </c>
      <c r="C339" s="21"/>
      <c r="D339" s="25" t="s">
        <v>513</v>
      </c>
      <c r="E339" s="21"/>
      <c r="F339" s="73">
        <v>50.1</v>
      </c>
      <c r="G339" s="22"/>
      <c r="H339" s="22"/>
      <c r="I339" s="22"/>
      <c r="J339" s="22"/>
      <c r="K339" s="25" t="s">
        <v>506</v>
      </c>
    </row>
    <row r="340" spans="1:11" x14ac:dyDescent="0.2">
      <c r="A340" s="55" t="s">
        <v>411</v>
      </c>
      <c r="B340" s="20">
        <v>45568</v>
      </c>
      <c r="C340" s="21"/>
      <c r="D340" s="25" t="s">
        <v>514</v>
      </c>
      <c r="E340" s="21"/>
      <c r="F340" s="73">
        <v>29.75</v>
      </c>
      <c r="G340" s="22"/>
      <c r="H340" s="22"/>
      <c r="I340" s="22"/>
      <c r="J340" s="22"/>
      <c r="K340" s="25" t="s">
        <v>506</v>
      </c>
    </row>
    <row r="341" spans="1:11" x14ac:dyDescent="0.2">
      <c r="A341" s="55" t="s">
        <v>411</v>
      </c>
      <c r="B341" s="20">
        <v>45568</v>
      </c>
      <c r="C341" s="21"/>
      <c r="D341" s="25" t="s">
        <v>515</v>
      </c>
      <c r="E341" s="21"/>
      <c r="F341" s="73">
        <v>50.1</v>
      </c>
      <c r="G341" s="22"/>
      <c r="H341" s="22"/>
      <c r="I341" s="22"/>
      <c r="J341" s="22"/>
      <c r="K341" s="25" t="s">
        <v>506</v>
      </c>
    </row>
    <row r="342" spans="1:11" x14ac:dyDescent="0.2">
      <c r="A342" s="55" t="s">
        <v>411</v>
      </c>
      <c r="B342" s="20">
        <v>45568</v>
      </c>
      <c r="C342" s="21"/>
      <c r="D342" s="25" t="s">
        <v>512</v>
      </c>
      <c r="E342" s="21"/>
      <c r="F342" s="79">
        <v>-25.6</v>
      </c>
      <c r="G342" s="22"/>
      <c r="H342" s="22"/>
      <c r="I342" s="22"/>
      <c r="J342" s="22"/>
      <c r="K342" s="25" t="s">
        <v>506</v>
      </c>
    </row>
    <row r="343" spans="1:11" x14ac:dyDescent="0.2">
      <c r="A343" s="55" t="s">
        <v>411</v>
      </c>
      <c r="B343" s="20">
        <v>45568</v>
      </c>
      <c r="C343" s="21"/>
      <c r="D343" s="25" t="s">
        <v>516</v>
      </c>
      <c r="E343" s="21"/>
      <c r="F343" s="79">
        <v>-40.6</v>
      </c>
      <c r="G343" s="22"/>
      <c r="H343" s="22"/>
      <c r="I343" s="22"/>
      <c r="J343" s="22"/>
      <c r="K343" s="25" t="s">
        <v>506</v>
      </c>
    </row>
    <row r="344" spans="1:11" x14ac:dyDescent="0.2">
      <c r="A344" s="55" t="s">
        <v>411</v>
      </c>
      <c r="B344" s="20">
        <v>45574</v>
      </c>
      <c r="C344" s="21"/>
      <c r="D344" s="25" t="s">
        <v>517</v>
      </c>
      <c r="E344" s="21"/>
      <c r="F344" s="73">
        <v>53</v>
      </c>
      <c r="G344" s="22"/>
      <c r="H344" s="22"/>
      <c r="I344" s="22"/>
      <c r="J344" s="22"/>
      <c r="K344" s="25" t="s">
        <v>506</v>
      </c>
    </row>
    <row r="345" spans="1:11" x14ac:dyDescent="0.2">
      <c r="A345" s="55" t="s">
        <v>411</v>
      </c>
      <c r="B345" s="20">
        <v>45574</v>
      </c>
      <c r="C345" s="21"/>
      <c r="D345" s="25" t="s">
        <v>518</v>
      </c>
      <c r="E345" s="21"/>
      <c r="F345" s="73">
        <v>40.799999999999997</v>
      </c>
      <c r="G345" s="22"/>
      <c r="H345" s="22"/>
      <c r="I345" s="22"/>
      <c r="J345" s="22"/>
      <c r="K345" s="25" t="s">
        <v>506</v>
      </c>
    </row>
    <row r="346" spans="1:11" x14ac:dyDescent="0.2">
      <c r="A346" s="55" t="s">
        <v>411</v>
      </c>
      <c r="B346" s="20">
        <v>45575</v>
      </c>
      <c r="C346" s="21"/>
      <c r="D346" s="25" t="s">
        <v>519</v>
      </c>
      <c r="E346" s="21"/>
      <c r="F346" s="73">
        <v>53</v>
      </c>
      <c r="G346" s="22"/>
      <c r="H346" s="22"/>
      <c r="I346" s="22"/>
      <c r="J346" s="22"/>
      <c r="K346" s="25" t="s">
        <v>506</v>
      </c>
    </row>
    <row r="347" spans="1:11" x14ac:dyDescent="0.2">
      <c r="A347" s="55" t="s">
        <v>411</v>
      </c>
      <c r="B347" s="20">
        <v>45581</v>
      </c>
      <c r="C347" s="21"/>
      <c r="D347" s="25" t="s">
        <v>520</v>
      </c>
      <c r="E347" s="21"/>
      <c r="F347" s="73">
        <v>40.799999999999997</v>
      </c>
      <c r="G347" s="22"/>
      <c r="H347" s="22"/>
      <c r="I347" s="22"/>
      <c r="J347" s="22"/>
      <c r="K347" s="25" t="s">
        <v>506</v>
      </c>
    </row>
    <row r="348" spans="1:11" x14ac:dyDescent="0.2">
      <c r="A348" s="55" t="s">
        <v>411</v>
      </c>
      <c r="B348" s="26">
        <v>45575</v>
      </c>
      <c r="C348" s="27"/>
      <c r="D348" s="30" t="s">
        <v>519</v>
      </c>
      <c r="E348" s="27"/>
      <c r="F348" s="75">
        <v>-43.5</v>
      </c>
      <c r="G348" s="29"/>
      <c r="H348" s="29"/>
      <c r="I348" s="29"/>
      <c r="J348" s="29"/>
      <c r="K348" s="30" t="s">
        <v>506</v>
      </c>
    </row>
    <row r="349" spans="1:11" x14ac:dyDescent="0.2">
      <c r="A349" s="55" t="s">
        <v>411</v>
      </c>
      <c r="B349" s="26">
        <v>45588</v>
      </c>
      <c r="C349" s="27"/>
      <c r="D349" s="30" t="s">
        <v>521</v>
      </c>
      <c r="E349" s="27"/>
      <c r="F349" s="75">
        <v>34.950000000000003</v>
      </c>
      <c r="G349" s="29"/>
      <c r="H349" s="29"/>
      <c r="I349" s="29"/>
      <c r="J349" s="29"/>
      <c r="K349" s="30" t="s">
        <v>522</v>
      </c>
    </row>
    <row r="350" spans="1:11" x14ac:dyDescent="0.2">
      <c r="A350" s="55" t="s">
        <v>411</v>
      </c>
      <c r="B350" s="26">
        <v>45588</v>
      </c>
      <c r="C350" s="27"/>
      <c r="D350" s="30" t="s">
        <v>523</v>
      </c>
      <c r="E350" s="27"/>
      <c r="F350" s="75">
        <v>40.799999999999997</v>
      </c>
      <c r="G350" s="29"/>
      <c r="H350" s="29"/>
      <c r="I350" s="29"/>
      <c r="J350" s="29"/>
      <c r="K350" s="30" t="s">
        <v>522</v>
      </c>
    </row>
    <row r="351" spans="1:11" x14ac:dyDescent="0.2">
      <c r="A351" s="55" t="s">
        <v>411</v>
      </c>
      <c r="B351" s="26">
        <v>45588</v>
      </c>
      <c r="C351" s="27"/>
      <c r="D351" s="30" t="s">
        <v>524</v>
      </c>
      <c r="E351" s="27"/>
      <c r="F351" s="75">
        <v>40.799999999999997</v>
      </c>
      <c r="G351" s="29"/>
      <c r="H351" s="29"/>
      <c r="I351" s="29"/>
      <c r="J351" s="29"/>
      <c r="K351" s="30" t="s">
        <v>522</v>
      </c>
    </row>
    <row r="352" spans="1:11" x14ac:dyDescent="0.2">
      <c r="A352" s="55" t="s">
        <v>411</v>
      </c>
      <c r="B352" s="26">
        <v>45588</v>
      </c>
      <c r="C352" s="27"/>
      <c r="D352" s="30" t="s">
        <v>525</v>
      </c>
      <c r="E352" s="27"/>
      <c r="F352" s="74">
        <v>50.1</v>
      </c>
      <c r="G352" s="29"/>
      <c r="H352" s="29"/>
      <c r="I352" s="29"/>
      <c r="J352" s="29"/>
      <c r="K352" s="30" t="s">
        <v>522</v>
      </c>
    </row>
    <row r="353" spans="1:11" x14ac:dyDescent="0.2">
      <c r="A353" s="55" t="s">
        <v>411</v>
      </c>
      <c r="B353" s="26">
        <v>45602</v>
      </c>
      <c r="C353" s="27"/>
      <c r="D353" s="30" t="s">
        <v>526</v>
      </c>
      <c r="E353" s="27"/>
      <c r="F353" s="74">
        <v>41.1</v>
      </c>
      <c r="G353" s="29"/>
      <c r="H353" s="29"/>
      <c r="I353" s="29"/>
      <c r="J353" s="29"/>
      <c r="K353" s="30" t="s">
        <v>522</v>
      </c>
    </row>
    <row r="354" spans="1:11" x14ac:dyDescent="0.2">
      <c r="A354" s="55" t="s">
        <v>411</v>
      </c>
      <c r="B354" s="26">
        <v>45603</v>
      </c>
      <c r="C354" s="27"/>
      <c r="D354" s="30" t="s">
        <v>527</v>
      </c>
      <c r="E354" s="27"/>
      <c r="F354" s="74">
        <v>34.65</v>
      </c>
      <c r="G354" s="29"/>
      <c r="H354" s="29"/>
      <c r="I354" s="29"/>
      <c r="J354" s="29"/>
      <c r="K354" s="30" t="s">
        <v>522</v>
      </c>
    </row>
    <row r="355" spans="1:11" x14ac:dyDescent="0.2">
      <c r="A355" s="55" t="s">
        <v>411</v>
      </c>
      <c r="B355" s="26">
        <v>45609</v>
      </c>
      <c r="C355" s="27"/>
      <c r="D355" s="30" t="s">
        <v>528</v>
      </c>
      <c r="E355" s="27"/>
      <c r="F355" s="74">
        <v>50.1</v>
      </c>
      <c r="G355" s="29"/>
      <c r="H355" s="29"/>
      <c r="I355" s="29"/>
      <c r="J355" s="29"/>
      <c r="K355" s="30" t="s">
        <v>522</v>
      </c>
    </row>
    <row r="356" spans="1:11" x14ac:dyDescent="0.2">
      <c r="A356" s="55" t="s">
        <v>411</v>
      </c>
      <c r="B356" s="26">
        <v>45609</v>
      </c>
      <c r="C356" s="27"/>
      <c r="D356" s="30" t="s">
        <v>529</v>
      </c>
      <c r="E356" s="27"/>
      <c r="F356" s="74">
        <v>53</v>
      </c>
      <c r="G356" s="29"/>
      <c r="H356" s="29"/>
      <c r="I356" s="29"/>
      <c r="J356" s="29"/>
      <c r="K356" s="30" t="s">
        <v>522</v>
      </c>
    </row>
    <row r="357" spans="1:11" x14ac:dyDescent="0.2">
      <c r="A357" s="55" t="s">
        <v>411</v>
      </c>
      <c r="B357" s="26">
        <v>45609</v>
      </c>
      <c r="C357" s="27"/>
      <c r="D357" s="30" t="s">
        <v>530</v>
      </c>
      <c r="E357" s="27"/>
      <c r="F357" s="74">
        <v>50.1</v>
      </c>
      <c r="G357" s="29"/>
      <c r="H357" s="29"/>
      <c r="I357" s="29"/>
      <c r="J357" s="29"/>
      <c r="K357" s="30" t="s">
        <v>522</v>
      </c>
    </row>
    <row r="358" spans="1:11" x14ac:dyDescent="0.2">
      <c r="A358" s="55" t="s">
        <v>411</v>
      </c>
      <c r="B358" s="26">
        <v>45616</v>
      </c>
      <c r="C358" s="27"/>
      <c r="D358" s="30" t="s">
        <v>531</v>
      </c>
      <c r="E358" s="27"/>
      <c r="F358" s="74">
        <v>22.15</v>
      </c>
      <c r="G358" s="29"/>
      <c r="H358" s="29"/>
      <c r="I358" s="29"/>
      <c r="J358" s="29"/>
      <c r="K358" s="30" t="s">
        <v>522</v>
      </c>
    </row>
    <row r="359" spans="1:11" x14ac:dyDescent="0.2">
      <c r="A359" s="55" t="s">
        <v>411</v>
      </c>
      <c r="B359" s="26">
        <v>45616</v>
      </c>
      <c r="C359" s="27"/>
      <c r="D359" s="30" t="s">
        <v>532</v>
      </c>
      <c r="E359" s="27"/>
      <c r="F359" s="74">
        <v>34.950000000000003</v>
      </c>
      <c r="G359" s="29"/>
      <c r="H359" s="29"/>
      <c r="I359" s="29"/>
      <c r="J359" s="29"/>
      <c r="K359" s="30" t="s">
        <v>522</v>
      </c>
    </row>
    <row r="360" spans="1:11" x14ac:dyDescent="0.2">
      <c r="A360" s="55" t="s">
        <v>411</v>
      </c>
      <c r="B360" s="26">
        <v>45616</v>
      </c>
      <c r="C360" s="27"/>
      <c r="D360" s="30" t="s">
        <v>533</v>
      </c>
      <c r="E360" s="27"/>
      <c r="F360" s="74">
        <v>49.5</v>
      </c>
      <c r="G360" s="29"/>
      <c r="H360" s="29"/>
      <c r="I360" s="29"/>
      <c r="J360" s="29"/>
      <c r="K360" s="30" t="s">
        <v>522</v>
      </c>
    </row>
    <row r="361" spans="1:11" x14ac:dyDescent="0.2">
      <c r="A361" s="55" t="s">
        <v>411</v>
      </c>
      <c r="B361" s="20">
        <v>45603</v>
      </c>
      <c r="C361" s="21"/>
      <c r="D361" s="25" t="s">
        <v>534</v>
      </c>
      <c r="E361" s="21"/>
      <c r="F361" s="73">
        <v>20</v>
      </c>
      <c r="G361" s="22"/>
      <c r="H361" s="22"/>
      <c r="I361" s="22"/>
      <c r="J361" s="22"/>
      <c r="K361" s="25" t="s">
        <v>535</v>
      </c>
    </row>
    <row r="362" spans="1:11" x14ac:dyDescent="0.2">
      <c r="A362" s="55" t="s">
        <v>411</v>
      </c>
      <c r="B362" s="20">
        <v>45604</v>
      </c>
      <c r="C362" s="21"/>
      <c r="D362" s="25" t="s">
        <v>536</v>
      </c>
      <c r="E362" s="21"/>
      <c r="F362" s="79">
        <v>24.6</v>
      </c>
      <c r="G362" s="22"/>
      <c r="H362" s="22"/>
      <c r="I362" s="22"/>
      <c r="J362" s="22"/>
      <c r="K362" s="30" t="s">
        <v>535</v>
      </c>
    </row>
    <row r="363" spans="1:11" x14ac:dyDescent="0.2">
      <c r="A363" s="55" t="s">
        <v>411</v>
      </c>
      <c r="B363" s="20">
        <v>45604</v>
      </c>
      <c r="C363" s="21"/>
      <c r="D363" s="25" t="s">
        <v>536</v>
      </c>
      <c r="E363" s="21"/>
      <c r="F363" s="79">
        <v>24.8</v>
      </c>
      <c r="G363" s="22"/>
      <c r="H363" s="22"/>
      <c r="I363" s="22"/>
      <c r="J363" s="22"/>
      <c r="K363" s="30" t="s">
        <v>535</v>
      </c>
    </row>
    <row r="364" spans="1:11" x14ac:dyDescent="0.2">
      <c r="A364" s="55" t="s">
        <v>411</v>
      </c>
      <c r="B364" s="26">
        <v>45604</v>
      </c>
      <c r="C364" s="27"/>
      <c r="D364" s="30" t="s">
        <v>537</v>
      </c>
      <c r="E364" s="27"/>
      <c r="F364" s="74">
        <v>20</v>
      </c>
      <c r="G364" s="29"/>
      <c r="H364" s="29"/>
      <c r="I364" s="29"/>
      <c r="J364" s="29"/>
      <c r="K364" s="30" t="s">
        <v>535</v>
      </c>
    </row>
    <row r="365" spans="1:11" x14ac:dyDescent="0.2">
      <c r="A365" s="55" t="s">
        <v>411</v>
      </c>
      <c r="B365" s="26">
        <v>45609</v>
      </c>
      <c r="C365" s="27"/>
      <c r="D365" s="30" t="s">
        <v>538</v>
      </c>
      <c r="E365" s="27"/>
      <c r="F365" s="74">
        <v>60</v>
      </c>
      <c r="G365" s="29"/>
      <c r="H365" s="29"/>
      <c r="I365" s="29"/>
      <c r="J365" s="29"/>
      <c r="K365" s="30" t="s">
        <v>535</v>
      </c>
    </row>
    <row r="366" spans="1:11" x14ac:dyDescent="0.2">
      <c r="A366" s="55" t="s">
        <v>411</v>
      </c>
      <c r="B366" s="26">
        <v>45609</v>
      </c>
      <c r="C366" s="27"/>
      <c r="D366" s="30" t="s">
        <v>539</v>
      </c>
      <c r="E366" s="27"/>
      <c r="F366" s="74">
        <v>20</v>
      </c>
      <c r="G366" s="29"/>
      <c r="H366" s="29"/>
      <c r="I366" s="29"/>
      <c r="J366" s="29"/>
      <c r="K366" s="30" t="s">
        <v>535</v>
      </c>
    </row>
    <row r="367" spans="1:11" x14ac:dyDescent="0.2">
      <c r="A367" s="55" t="s">
        <v>411</v>
      </c>
      <c r="B367" s="26">
        <v>45612</v>
      </c>
      <c r="C367" s="27"/>
      <c r="D367" s="30" t="s">
        <v>537</v>
      </c>
      <c r="E367" s="27"/>
      <c r="F367" s="74">
        <v>20</v>
      </c>
      <c r="G367" s="29"/>
      <c r="H367" s="29"/>
      <c r="I367" s="29"/>
      <c r="J367" s="29"/>
      <c r="K367" s="30" t="s">
        <v>535</v>
      </c>
    </row>
    <row r="368" spans="1:11" x14ac:dyDescent="0.2">
      <c r="A368" s="55" t="s">
        <v>411</v>
      </c>
      <c r="B368" s="26">
        <v>45616</v>
      </c>
      <c r="C368" s="27"/>
      <c r="D368" s="30" t="s">
        <v>540</v>
      </c>
      <c r="E368" s="27"/>
      <c r="F368" s="74">
        <v>26</v>
      </c>
      <c r="G368" s="29"/>
      <c r="H368" s="29"/>
      <c r="I368" s="29"/>
      <c r="J368" s="29"/>
      <c r="K368" s="30" t="s">
        <v>535</v>
      </c>
    </row>
    <row r="369" spans="1:11" x14ac:dyDescent="0.2">
      <c r="A369" s="55" t="s">
        <v>411</v>
      </c>
      <c r="B369" s="20">
        <v>45617</v>
      </c>
      <c r="C369" s="21"/>
      <c r="D369" s="25" t="s">
        <v>541</v>
      </c>
      <c r="E369" s="21"/>
      <c r="F369" s="73">
        <v>80</v>
      </c>
      <c r="G369" s="22"/>
      <c r="H369" s="22"/>
      <c r="I369" s="22"/>
      <c r="J369" s="22"/>
      <c r="K369" s="30" t="s">
        <v>550</v>
      </c>
    </row>
    <row r="370" spans="1:11" x14ac:dyDescent="0.2">
      <c r="A370" s="55" t="s">
        <v>411</v>
      </c>
      <c r="B370" s="20">
        <v>45617</v>
      </c>
      <c r="C370" s="21"/>
      <c r="D370" s="25" t="s">
        <v>542</v>
      </c>
      <c r="E370" s="21"/>
      <c r="F370" s="73">
        <v>6</v>
      </c>
      <c r="G370" s="22"/>
      <c r="H370" s="22"/>
      <c r="I370" s="22"/>
      <c r="J370" s="22"/>
      <c r="K370" s="30" t="s">
        <v>535</v>
      </c>
    </row>
    <row r="371" spans="1:11" x14ac:dyDescent="0.2">
      <c r="A371" s="55" t="s">
        <v>411</v>
      </c>
      <c r="B371" s="20">
        <v>45617</v>
      </c>
      <c r="C371" s="21"/>
      <c r="D371" s="25" t="s">
        <v>542</v>
      </c>
      <c r="E371" s="21"/>
      <c r="F371" s="73">
        <v>6</v>
      </c>
      <c r="G371" s="22"/>
      <c r="H371" s="22"/>
      <c r="I371" s="22"/>
      <c r="J371" s="22"/>
      <c r="K371" s="30" t="s">
        <v>535</v>
      </c>
    </row>
    <row r="372" spans="1:11" x14ac:dyDescent="0.2">
      <c r="A372" s="55" t="s">
        <v>411</v>
      </c>
      <c r="B372" s="20">
        <v>45617</v>
      </c>
      <c r="C372" s="21"/>
      <c r="D372" s="25" t="s">
        <v>543</v>
      </c>
      <c r="E372" s="21"/>
      <c r="F372" s="73">
        <v>24</v>
      </c>
      <c r="G372" s="22"/>
      <c r="H372" s="22"/>
      <c r="I372" s="22"/>
      <c r="J372" s="22"/>
      <c r="K372" s="30" t="s">
        <v>550</v>
      </c>
    </row>
    <row r="373" spans="1:11" x14ac:dyDescent="0.2">
      <c r="A373" s="55" t="s">
        <v>411</v>
      </c>
      <c r="B373" s="26">
        <v>45617</v>
      </c>
      <c r="C373" s="27"/>
      <c r="D373" s="30" t="s">
        <v>537</v>
      </c>
      <c r="E373" s="27"/>
      <c r="F373" s="74">
        <v>20</v>
      </c>
      <c r="G373" s="29"/>
      <c r="H373" s="29"/>
      <c r="I373" s="29"/>
      <c r="J373" s="29"/>
      <c r="K373" s="30" t="s">
        <v>535</v>
      </c>
    </row>
    <row r="374" spans="1:11" x14ac:dyDescent="0.2">
      <c r="A374" s="55" t="s">
        <v>411</v>
      </c>
      <c r="B374" s="26">
        <v>45617</v>
      </c>
      <c r="C374" s="27"/>
      <c r="D374" s="30" t="s">
        <v>537</v>
      </c>
      <c r="E374" s="27"/>
      <c r="F374" s="74">
        <v>20</v>
      </c>
      <c r="G374" s="29"/>
      <c r="H374" s="29"/>
      <c r="I374" s="29"/>
      <c r="J374" s="29"/>
      <c r="K374" s="30" t="s">
        <v>535</v>
      </c>
    </row>
    <row r="375" spans="1:11" x14ac:dyDescent="0.2">
      <c r="A375" s="55" t="s">
        <v>411</v>
      </c>
      <c r="B375" s="26">
        <v>45617</v>
      </c>
      <c r="C375" s="27"/>
      <c r="D375" s="30" t="s">
        <v>537</v>
      </c>
      <c r="E375" s="27"/>
      <c r="F375" s="74">
        <v>20</v>
      </c>
      <c r="G375" s="29"/>
      <c r="H375" s="29"/>
      <c r="I375" s="29"/>
      <c r="J375" s="29"/>
      <c r="K375" s="30" t="s">
        <v>535</v>
      </c>
    </row>
    <row r="376" spans="1:11" x14ac:dyDescent="0.2">
      <c r="A376" s="55" t="s">
        <v>411</v>
      </c>
      <c r="B376" s="26">
        <v>45617</v>
      </c>
      <c r="C376" s="27"/>
      <c r="D376" s="30" t="s">
        <v>537</v>
      </c>
      <c r="E376" s="27"/>
      <c r="F376" s="74">
        <v>20</v>
      </c>
      <c r="G376" s="29"/>
      <c r="H376" s="29"/>
      <c r="I376" s="29"/>
      <c r="J376" s="29"/>
      <c r="K376" s="30" t="s">
        <v>535</v>
      </c>
    </row>
    <row r="377" spans="1:11" hidden="1" x14ac:dyDescent="0.2">
      <c r="B377" s="12" t="s">
        <v>212</v>
      </c>
      <c r="C377" s="12"/>
      <c r="D377" s="12"/>
      <c r="E377" s="12"/>
      <c r="F377" s="13">
        <f>SUM(F255:F376)</f>
        <v>3868.9900000000016</v>
      </c>
      <c r="G377" s="13">
        <f>SUM(G255:G305)</f>
        <v>0</v>
      </c>
      <c r="H377" s="13">
        <f>H305</f>
        <v>1240.7000000000005</v>
      </c>
      <c r="I377" s="13">
        <f>SUM(I255:I305)</f>
        <v>1277.9500000000005</v>
      </c>
      <c r="J377" s="13">
        <f>SUM(J255:J305)</f>
        <v>6.2099999999999991</v>
      </c>
    </row>
    <row r="379" spans="1:11" x14ac:dyDescent="0.2">
      <c r="B379" s="14" t="s">
        <v>213</v>
      </c>
      <c r="C379" s="14"/>
      <c r="D379" s="14"/>
      <c r="E379" s="14"/>
      <c r="F379" s="15">
        <f>SUM(F15,F58,F85,F140,F160,F176,F201,F221,F377)</f>
        <v>137771.4</v>
      </c>
      <c r="G379" s="15">
        <f>SUM(G15,G58,G85,G140,G160,G176,G201,G221,G377)</f>
        <v>1.4600000000000002</v>
      </c>
      <c r="H379" s="15">
        <f>(F379 - G379)</f>
        <v>137769.94</v>
      </c>
      <c r="I379" s="15">
        <f>SUM(I15,I58,I85,I140,I160,I176,I201,I221,I377)</f>
        <v>46623.42</v>
      </c>
      <c r="J379" s="15">
        <f>SUM(J15,J58,J85,J140,J160,J176,J201,J221,J377)</f>
        <v>838.65000000000009</v>
      </c>
    </row>
    <row r="416" spans="1:1" x14ac:dyDescent="0.2">
      <c r="A416" s="56"/>
    </row>
  </sheetData>
  <autoFilter ref="A254:J377" xr:uid="{00000000-0001-0000-0000-000000000000}">
    <filterColumn colId="0">
      <filters>
        <filter val="Nov"/>
      </filters>
    </filterColumn>
  </autoFilter>
  <phoneticPr fontId="11" type="noConversion"/>
  <pageMargins left="0.7" right="0.7" top="0.75" bottom="0.75" header="0.3" footer="0.3"/>
  <pageSetup paperSize="9" fitToWidth="0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390F00-8909-44AF-8A5F-243B7678CCBB}">
  <dimension ref="A1:J60"/>
  <sheetViews>
    <sheetView topLeftCell="A50" workbookViewId="0">
      <selection activeCell="F59" sqref="F59"/>
    </sheetView>
  </sheetViews>
  <sheetFormatPr defaultRowHeight="12" x14ac:dyDescent="0.2"/>
  <cols>
    <col min="1" max="1" width="9.140625" style="38"/>
    <col min="2" max="2" width="12.7109375" style="38" customWidth="1"/>
    <col min="3" max="3" width="14.28515625" style="38" customWidth="1"/>
    <col min="4" max="4" width="53.7109375" style="38" customWidth="1"/>
    <col min="5" max="5" width="28.85546875" style="38" customWidth="1"/>
    <col min="6" max="16384" width="9.140625" style="38"/>
  </cols>
  <sheetData>
    <row r="1" spans="1:10" ht="12.75" x14ac:dyDescent="0.2">
      <c r="B1" s="35" t="s">
        <v>236</v>
      </c>
      <c r="C1" s="36"/>
      <c r="D1" s="36"/>
      <c r="E1" s="36"/>
      <c r="F1" s="36"/>
      <c r="G1" s="36"/>
      <c r="H1" s="37"/>
      <c r="I1" s="37"/>
      <c r="J1" s="37"/>
    </row>
    <row r="2" spans="1:10" ht="24" x14ac:dyDescent="0.2">
      <c r="B2" s="39" t="s">
        <v>237</v>
      </c>
      <c r="C2" s="39"/>
      <c r="D2" s="39"/>
      <c r="E2" s="39"/>
      <c r="F2" s="40">
        <v>0</v>
      </c>
      <c r="G2" s="40">
        <v>83272.33</v>
      </c>
      <c r="H2" s="41" t="s">
        <v>238</v>
      </c>
      <c r="I2" s="41" t="s">
        <v>239</v>
      </c>
      <c r="J2" s="41" t="s">
        <v>348</v>
      </c>
    </row>
    <row r="3" spans="1:10" ht="48" x14ac:dyDescent="0.2">
      <c r="A3" s="41" t="s">
        <v>215</v>
      </c>
      <c r="B3" s="42">
        <v>45537</v>
      </c>
      <c r="C3" s="24" t="s">
        <v>12</v>
      </c>
      <c r="D3" s="24" t="s">
        <v>240</v>
      </c>
      <c r="E3" s="24" t="s">
        <v>241</v>
      </c>
      <c r="F3" s="43">
        <v>420</v>
      </c>
      <c r="G3" s="43">
        <v>0</v>
      </c>
      <c r="H3" s="44">
        <f>F3</f>
        <v>420</v>
      </c>
      <c r="I3" s="45"/>
      <c r="J3" s="45" t="s">
        <v>242</v>
      </c>
    </row>
    <row r="4" spans="1:10" ht="36" x14ac:dyDescent="0.2">
      <c r="A4" s="41" t="s">
        <v>215</v>
      </c>
      <c r="B4" s="42">
        <v>45537</v>
      </c>
      <c r="C4" s="24" t="s">
        <v>12</v>
      </c>
      <c r="D4" s="24" t="s">
        <v>243</v>
      </c>
      <c r="E4" s="24" t="s">
        <v>244</v>
      </c>
      <c r="F4" s="43">
        <v>150</v>
      </c>
      <c r="G4" s="43">
        <v>0</v>
      </c>
      <c r="H4" s="44">
        <f t="shared" ref="H4:H19" si="0">F4</f>
        <v>150</v>
      </c>
      <c r="I4" s="45"/>
      <c r="J4" s="45" t="s">
        <v>245</v>
      </c>
    </row>
    <row r="5" spans="1:10" ht="60" x14ac:dyDescent="0.2">
      <c r="A5" s="41" t="s">
        <v>215</v>
      </c>
      <c r="B5" s="42">
        <v>45538</v>
      </c>
      <c r="C5" s="24" t="s">
        <v>12</v>
      </c>
      <c r="D5" s="24" t="s">
        <v>246</v>
      </c>
      <c r="E5" s="24" t="s">
        <v>247</v>
      </c>
      <c r="F5" s="43">
        <v>300</v>
      </c>
      <c r="G5" s="43">
        <v>0</v>
      </c>
      <c r="H5" s="44">
        <f t="shared" si="0"/>
        <v>300</v>
      </c>
      <c r="I5" s="45"/>
      <c r="J5" s="45" t="s">
        <v>245</v>
      </c>
    </row>
    <row r="6" spans="1:10" ht="60" x14ac:dyDescent="0.2">
      <c r="A6" s="41" t="s">
        <v>215</v>
      </c>
      <c r="B6" s="42">
        <v>45538</v>
      </c>
      <c r="C6" s="24" t="s">
        <v>12</v>
      </c>
      <c r="D6" s="24" t="s">
        <v>248</v>
      </c>
      <c r="E6" s="24" t="s">
        <v>249</v>
      </c>
      <c r="F6" s="43">
        <v>150</v>
      </c>
      <c r="G6" s="43">
        <v>0</v>
      </c>
      <c r="H6" s="44">
        <f t="shared" si="0"/>
        <v>150</v>
      </c>
      <c r="I6" s="45"/>
      <c r="J6" s="45" t="s">
        <v>245</v>
      </c>
    </row>
    <row r="7" spans="1:10" ht="84" x14ac:dyDescent="0.2">
      <c r="A7" s="41" t="s">
        <v>215</v>
      </c>
      <c r="B7" s="42">
        <v>45539</v>
      </c>
      <c r="C7" s="24" t="s">
        <v>12</v>
      </c>
      <c r="D7" s="24" t="s">
        <v>250</v>
      </c>
      <c r="E7" s="24" t="s">
        <v>251</v>
      </c>
      <c r="F7" s="43">
        <v>1680</v>
      </c>
      <c r="G7" s="43">
        <v>0</v>
      </c>
      <c r="H7" s="44">
        <f t="shared" si="0"/>
        <v>1680</v>
      </c>
      <c r="I7" s="45"/>
      <c r="J7" s="45" t="s">
        <v>242</v>
      </c>
    </row>
    <row r="8" spans="1:10" ht="60" x14ac:dyDescent="0.2">
      <c r="A8" s="41" t="s">
        <v>215</v>
      </c>
      <c r="B8" s="42">
        <v>45539</v>
      </c>
      <c r="C8" s="24" t="s">
        <v>12</v>
      </c>
      <c r="D8" s="24" t="s">
        <v>252</v>
      </c>
      <c r="E8" s="24" t="s">
        <v>253</v>
      </c>
      <c r="F8" s="43">
        <v>1260</v>
      </c>
      <c r="G8" s="43">
        <v>0</v>
      </c>
      <c r="H8" s="44">
        <f t="shared" si="0"/>
        <v>1260</v>
      </c>
      <c r="I8" s="45"/>
      <c r="J8" s="45" t="s">
        <v>242</v>
      </c>
    </row>
    <row r="9" spans="1:10" ht="36" x14ac:dyDescent="0.2">
      <c r="A9" s="41" t="s">
        <v>215</v>
      </c>
      <c r="B9" s="42">
        <v>45539</v>
      </c>
      <c r="C9" s="24" t="s">
        <v>12</v>
      </c>
      <c r="D9" s="24" t="s">
        <v>254</v>
      </c>
      <c r="E9" s="24" t="s">
        <v>253</v>
      </c>
      <c r="F9" s="43">
        <v>175</v>
      </c>
      <c r="G9" s="43">
        <v>0</v>
      </c>
      <c r="H9" s="44">
        <f t="shared" si="0"/>
        <v>175</v>
      </c>
      <c r="I9" s="45"/>
      <c r="J9" s="45" t="s">
        <v>255</v>
      </c>
    </row>
    <row r="10" spans="1:10" ht="48" x14ac:dyDescent="0.2">
      <c r="A10" s="41" t="s">
        <v>215</v>
      </c>
      <c r="B10" s="42">
        <v>45539</v>
      </c>
      <c r="C10" s="24" t="s">
        <v>12</v>
      </c>
      <c r="D10" s="24" t="s">
        <v>256</v>
      </c>
      <c r="E10" s="24" t="s">
        <v>253</v>
      </c>
      <c r="F10" s="43">
        <v>175</v>
      </c>
      <c r="G10" s="43">
        <v>0</v>
      </c>
      <c r="H10" s="44">
        <f t="shared" si="0"/>
        <v>175</v>
      </c>
      <c r="I10" s="45"/>
      <c r="J10" s="45" t="s">
        <v>255</v>
      </c>
    </row>
    <row r="11" spans="1:10" ht="36" x14ac:dyDescent="0.2">
      <c r="A11" s="41" t="s">
        <v>215</v>
      </c>
      <c r="B11" s="42">
        <v>45539</v>
      </c>
      <c r="C11" s="24" t="s">
        <v>12</v>
      </c>
      <c r="D11" s="24" t="s">
        <v>257</v>
      </c>
      <c r="E11" s="24" t="s">
        <v>253</v>
      </c>
      <c r="F11" s="43">
        <v>175</v>
      </c>
      <c r="G11" s="43">
        <v>0</v>
      </c>
      <c r="H11" s="44">
        <f t="shared" si="0"/>
        <v>175</v>
      </c>
      <c r="I11" s="45"/>
      <c r="J11" s="45" t="s">
        <v>255</v>
      </c>
    </row>
    <row r="12" spans="1:10" ht="36" x14ac:dyDescent="0.2">
      <c r="A12" s="41" t="s">
        <v>215</v>
      </c>
      <c r="B12" s="42">
        <v>45539</v>
      </c>
      <c r="C12" s="24" t="s">
        <v>12</v>
      </c>
      <c r="D12" s="24" t="s">
        <v>258</v>
      </c>
      <c r="E12" s="24" t="s">
        <v>253</v>
      </c>
      <c r="F12" s="43">
        <v>525</v>
      </c>
      <c r="G12" s="43">
        <v>0</v>
      </c>
      <c r="H12" s="44">
        <f t="shared" si="0"/>
        <v>525</v>
      </c>
      <c r="I12" s="45"/>
      <c r="J12" s="45" t="s">
        <v>255</v>
      </c>
    </row>
    <row r="13" spans="1:10" ht="24" x14ac:dyDescent="0.2">
      <c r="A13" s="41" t="s">
        <v>215</v>
      </c>
      <c r="B13" s="42">
        <v>45539</v>
      </c>
      <c r="C13" s="24" t="s">
        <v>12</v>
      </c>
      <c r="D13" s="24" t="s">
        <v>259</v>
      </c>
      <c r="E13" s="24" t="s">
        <v>260</v>
      </c>
      <c r="F13" s="43">
        <v>151</v>
      </c>
      <c r="G13" s="43">
        <v>0</v>
      </c>
      <c r="H13" s="44">
        <f t="shared" si="0"/>
        <v>151</v>
      </c>
      <c r="I13" s="45"/>
      <c r="J13" s="45" t="s">
        <v>219</v>
      </c>
    </row>
    <row r="14" spans="1:10" ht="72" x14ac:dyDescent="0.2">
      <c r="A14" s="41" t="s">
        <v>215</v>
      </c>
      <c r="B14" s="42">
        <v>45540</v>
      </c>
      <c r="C14" s="24" t="s">
        <v>12</v>
      </c>
      <c r="D14" s="24" t="s">
        <v>261</v>
      </c>
      <c r="E14" s="24" t="s">
        <v>262</v>
      </c>
      <c r="F14" s="43">
        <v>450</v>
      </c>
      <c r="G14" s="43">
        <v>0</v>
      </c>
      <c r="H14" s="44">
        <f t="shared" si="0"/>
        <v>450</v>
      </c>
      <c r="I14" s="45"/>
      <c r="J14" s="45" t="s">
        <v>245</v>
      </c>
    </row>
    <row r="15" spans="1:10" ht="180" x14ac:dyDescent="0.2">
      <c r="A15" s="41" t="s">
        <v>215</v>
      </c>
      <c r="B15" s="42">
        <v>45544</v>
      </c>
      <c r="C15" s="24" t="s">
        <v>12</v>
      </c>
      <c r="D15" s="24" t="s">
        <v>263</v>
      </c>
      <c r="E15" s="24" t="s">
        <v>264</v>
      </c>
      <c r="F15" s="43">
        <v>5880</v>
      </c>
      <c r="G15" s="43">
        <v>0</v>
      </c>
      <c r="H15" s="44">
        <f t="shared" si="0"/>
        <v>5880</v>
      </c>
      <c r="I15" s="45"/>
      <c r="J15" s="45" t="s">
        <v>242</v>
      </c>
    </row>
    <row r="16" spans="1:10" ht="72" x14ac:dyDescent="0.2">
      <c r="A16" s="41" t="s">
        <v>215</v>
      </c>
      <c r="B16" s="42">
        <v>45544</v>
      </c>
      <c r="C16" s="24" t="s">
        <v>12</v>
      </c>
      <c r="D16" s="24" t="s">
        <v>265</v>
      </c>
      <c r="E16" s="24" t="s">
        <v>264</v>
      </c>
      <c r="F16" s="43">
        <v>1925</v>
      </c>
      <c r="G16" s="43">
        <v>0</v>
      </c>
      <c r="H16" s="44">
        <f t="shared" si="0"/>
        <v>1925</v>
      </c>
      <c r="I16" s="45"/>
      <c r="J16" s="45" t="s">
        <v>255</v>
      </c>
    </row>
    <row r="17" spans="1:10" ht="24" x14ac:dyDescent="0.2">
      <c r="A17" s="41" t="s">
        <v>215</v>
      </c>
      <c r="B17" s="42">
        <v>45545</v>
      </c>
      <c r="C17" s="24" t="s">
        <v>12</v>
      </c>
      <c r="D17" s="24" t="s">
        <v>266</v>
      </c>
      <c r="E17" s="24" t="s">
        <v>267</v>
      </c>
      <c r="F17" s="43">
        <v>100</v>
      </c>
      <c r="G17" s="43">
        <v>0</v>
      </c>
      <c r="H17" s="44">
        <f t="shared" si="0"/>
        <v>100</v>
      </c>
      <c r="I17" s="45"/>
      <c r="J17" s="45" t="s">
        <v>217</v>
      </c>
    </row>
    <row r="18" spans="1:10" x14ac:dyDescent="0.2">
      <c r="A18" s="41" t="s">
        <v>215</v>
      </c>
      <c r="B18" s="42">
        <v>45545</v>
      </c>
      <c r="C18" s="24" t="s">
        <v>12</v>
      </c>
      <c r="D18" s="24" t="s">
        <v>268</v>
      </c>
      <c r="E18" s="24" t="s">
        <v>269</v>
      </c>
      <c r="F18" s="43">
        <v>350</v>
      </c>
      <c r="G18" s="43">
        <v>0</v>
      </c>
      <c r="H18" s="44">
        <f t="shared" si="0"/>
        <v>350</v>
      </c>
      <c r="I18" s="45"/>
      <c r="J18" s="45" t="s">
        <v>270</v>
      </c>
    </row>
    <row r="19" spans="1:10" x14ac:dyDescent="0.2">
      <c r="A19" s="41" t="s">
        <v>215</v>
      </c>
      <c r="B19" s="42">
        <v>45546</v>
      </c>
      <c r="C19" s="24" t="s">
        <v>12</v>
      </c>
      <c r="D19" s="24" t="s">
        <v>271</v>
      </c>
      <c r="E19" s="24" t="s">
        <v>272</v>
      </c>
      <c r="F19" s="43">
        <v>350</v>
      </c>
      <c r="G19" s="43">
        <v>0</v>
      </c>
      <c r="H19" s="44">
        <f t="shared" si="0"/>
        <v>350</v>
      </c>
      <c r="I19" s="45"/>
      <c r="J19" s="45" t="s">
        <v>270</v>
      </c>
    </row>
    <row r="20" spans="1:10" ht="36" x14ac:dyDescent="0.2">
      <c r="A20" s="41" t="s">
        <v>215</v>
      </c>
      <c r="B20" s="46">
        <v>45548</v>
      </c>
      <c r="C20" s="23" t="s">
        <v>12</v>
      </c>
      <c r="D20" s="23" t="s">
        <v>273</v>
      </c>
      <c r="E20" s="23" t="s">
        <v>274</v>
      </c>
      <c r="F20" s="47">
        <v>100</v>
      </c>
      <c r="G20" s="47">
        <v>0</v>
      </c>
      <c r="H20" s="47">
        <f>(F20 - G20)</f>
        <v>100</v>
      </c>
      <c r="I20" s="47"/>
      <c r="J20" s="47" t="s">
        <v>217</v>
      </c>
    </row>
    <row r="21" spans="1:10" ht="36" x14ac:dyDescent="0.2">
      <c r="A21" s="41" t="s">
        <v>215</v>
      </c>
      <c r="B21" s="42">
        <v>45548</v>
      </c>
      <c r="C21" s="24" t="s">
        <v>12</v>
      </c>
      <c r="D21" s="24" t="s">
        <v>275</v>
      </c>
      <c r="E21" s="24" t="s">
        <v>276</v>
      </c>
      <c r="F21" s="43">
        <v>521</v>
      </c>
      <c r="G21" s="43">
        <v>0</v>
      </c>
      <c r="H21" s="45"/>
      <c r="I21" s="44">
        <f>F21</f>
        <v>521</v>
      </c>
      <c r="J21" s="45" t="s">
        <v>219</v>
      </c>
    </row>
    <row r="22" spans="1:10" ht="48" x14ac:dyDescent="0.2">
      <c r="A22" s="41" t="s">
        <v>215</v>
      </c>
      <c r="B22" s="42">
        <v>45551</v>
      </c>
      <c r="C22" s="24" t="s">
        <v>12</v>
      </c>
      <c r="D22" s="24" t="s">
        <v>277</v>
      </c>
      <c r="E22" s="24" t="s">
        <v>278</v>
      </c>
      <c r="F22" s="43">
        <v>600</v>
      </c>
      <c r="G22" s="43">
        <v>0</v>
      </c>
      <c r="H22" s="44">
        <f>F22</f>
        <v>600</v>
      </c>
      <c r="I22" s="45"/>
      <c r="J22" s="45" t="s">
        <v>279</v>
      </c>
    </row>
    <row r="23" spans="1:10" ht="48" x14ac:dyDescent="0.2">
      <c r="A23" s="41" t="s">
        <v>215</v>
      </c>
      <c r="B23" s="42">
        <v>45551</v>
      </c>
      <c r="C23" s="24" t="s">
        <v>12</v>
      </c>
      <c r="D23" s="24" t="s">
        <v>280</v>
      </c>
      <c r="E23" s="24" t="s">
        <v>281</v>
      </c>
      <c r="F23" s="43">
        <v>350</v>
      </c>
      <c r="G23" s="43">
        <v>0</v>
      </c>
      <c r="H23" s="44">
        <f>F23</f>
        <v>350</v>
      </c>
      <c r="I23" s="45"/>
      <c r="J23" s="45" t="s">
        <v>270</v>
      </c>
    </row>
    <row r="24" spans="1:10" ht="36" x14ac:dyDescent="0.2">
      <c r="A24" s="41" t="s">
        <v>215</v>
      </c>
      <c r="B24" s="42">
        <v>45552</v>
      </c>
      <c r="C24" s="24" t="s">
        <v>12</v>
      </c>
      <c r="D24" s="24" t="s">
        <v>282</v>
      </c>
      <c r="E24" s="24" t="s">
        <v>283</v>
      </c>
      <c r="F24" s="43">
        <v>3980</v>
      </c>
      <c r="G24" s="43">
        <v>0</v>
      </c>
      <c r="H24" s="45"/>
      <c r="I24" s="44">
        <f>F24</f>
        <v>3980</v>
      </c>
      <c r="J24" s="45" t="s">
        <v>219</v>
      </c>
    </row>
    <row r="25" spans="1:10" ht="48" x14ac:dyDescent="0.2">
      <c r="A25" s="41" t="s">
        <v>215</v>
      </c>
      <c r="B25" s="42">
        <v>45552</v>
      </c>
      <c r="C25" s="24" t="s">
        <v>12</v>
      </c>
      <c r="D25" s="24" t="s">
        <v>284</v>
      </c>
      <c r="E25" s="24" t="s">
        <v>285</v>
      </c>
      <c r="F25" s="43">
        <v>150</v>
      </c>
      <c r="G25" s="43">
        <v>0</v>
      </c>
      <c r="H25" s="45"/>
      <c r="I25" s="44">
        <f>F25</f>
        <v>150</v>
      </c>
      <c r="J25" s="45" t="s">
        <v>245</v>
      </c>
    </row>
    <row r="26" spans="1:10" ht="48" x14ac:dyDescent="0.2">
      <c r="A26" s="41" t="s">
        <v>215</v>
      </c>
      <c r="B26" s="42">
        <v>45553</v>
      </c>
      <c r="C26" s="24" t="s">
        <v>12</v>
      </c>
      <c r="D26" s="24" t="s">
        <v>286</v>
      </c>
      <c r="E26" s="24" t="s">
        <v>287</v>
      </c>
      <c r="F26" s="43">
        <v>150</v>
      </c>
      <c r="G26" s="43">
        <v>0</v>
      </c>
      <c r="H26" s="44">
        <f>F26</f>
        <v>150</v>
      </c>
      <c r="I26" s="45"/>
      <c r="J26" s="45" t="s">
        <v>245</v>
      </c>
    </row>
    <row r="27" spans="1:10" ht="24" x14ac:dyDescent="0.2">
      <c r="A27" s="41" t="s">
        <v>215</v>
      </c>
      <c r="B27" s="42">
        <v>45553</v>
      </c>
      <c r="C27" s="24" t="s">
        <v>12</v>
      </c>
      <c r="D27" s="24" t="s">
        <v>288</v>
      </c>
      <c r="E27" s="24" t="s">
        <v>289</v>
      </c>
      <c r="F27" s="43">
        <v>420</v>
      </c>
      <c r="G27" s="43">
        <v>0</v>
      </c>
      <c r="H27" s="44">
        <f t="shared" ref="H27:H33" si="1">F27</f>
        <v>420</v>
      </c>
      <c r="I27" s="45"/>
      <c r="J27" s="45" t="s">
        <v>242</v>
      </c>
    </row>
    <row r="28" spans="1:10" x14ac:dyDescent="0.2">
      <c r="A28" s="41" t="s">
        <v>215</v>
      </c>
      <c r="B28" s="42">
        <v>45553</v>
      </c>
      <c r="C28" s="24" t="s">
        <v>12</v>
      </c>
      <c r="D28" s="24" t="s">
        <v>290</v>
      </c>
      <c r="E28" s="24" t="s">
        <v>289</v>
      </c>
      <c r="F28" s="43">
        <v>350</v>
      </c>
      <c r="G28" s="43">
        <v>0</v>
      </c>
      <c r="H28" s="44">
        <f t="shared" si="1"/>
        <v>350</v>
      </c>
      <c r="I28" s="45"/>
      <c r="J28" s="45" t="s">
        <v>255</v>
      </c>
    </row>
    <row r="29" spans="1:10" ht="24" x14ac:dyDescent="0.2">
      <c r="A29" s="41" t="s">
        <v>215</v>
      </c>
      <c r="B29" s="42">
        <v>45553</v>
      </c>
      <c r="C29" s="24" t="s">
        <v>12</v>
      </c>
      <c r="D29" s="24" t="s">
        <v>291</v>
      </c>
      <c r="E29" s="24" t="s">
        <v>289</v>
      </c>
      <c r="F29" s="43">
        <v>350</v>
      </c>
      <c r="G29" s="43">
        <v>0</v>
      </c>
      <c r="H29" s="44">
        <f t="shared" si="1"/>
        <v>350</v>
      </c>
      <c r="I29" s="45"/>
      <c r="J29" s="45" t="s">
        <v>270</v>
      </c>
    </row>
    <row r="30" spans="1:10" ht="36" x14ac:dyDescent="0.2">
      <c r="A30" s="41" t="s">
        <v>215</v>
      </c>
      <c r="B30" s="42">
        <v>45554</v>
      </c>
      <c r="C30" s="24" t="s">
        <v>12</v>
      </c>
      <c r="D30" s="24" t="s">
        <v>292</v>
      </c>
      <c r="E30" s="24" t="s">
        <v>293</v>
      </c>
      <c r="F30" s="43">
        <v>150</v>
      </c>
      <c r="G30" s="43">
        <v>0</v>
      </c>
      <c r="H30" s="44">
        <f t="shared" si="1"/>
        <v>150</v>
      </c>
      <c r="I30" s="45"/>
      <c r="J30" s="45" t="s">
        <v>245</v>
      </c>
    </row>
    <row r="31" spans="1:10" x14ac:dyDescent="0.2">
      <c r="A31" s="41" t="s">
        <v>215</v>
      </c>
      <c r="B31" s="42">
        <v>45554</v>
      </c>
      <c r="C31" s="24" t="s">
        <v>12</v>
      </c>
      <c r="D31" s="24" t="s">
        <v>294</v>
      </c>
      <c r="E31" s="24" t="s">
        <v>295</v>
      </c>
      <c r="F31" s="43">
        <v>150</v>
      </c>
      <c r="G31" s="43">
        <v>0</v>
      </c>
      <c r="H31" s="44">
        <f t="shared" si="1"/>
        <v>150</v>
      </c>
      <c r="I31" s="45"/>
      <c r="J31" s="45" t="s">
        <v>245</v>
      </c>
    </row>
    <row r="32" spans="1:10" ht="36" x14ac:dyDescent="0.2">
      <c r="A32" s="41" t="s">
        <v>215</v>
      </c>
      <c r="B32" s="42">
        <v>45554</v>
      </c>
      <c r="C32" s="24" t="s">
        <v>12</v>
      </c>
      <c r="D32" s="24" t="s">
        <v>296</v>
      </c>
      <c r="E32" s="24" t="s">
        <v>297</v>
      </c>
      <c r="F32" s="43">
        <v>420</v>
      </c>
      <c r="G32" s="43">
        <v>0</v>
      </c>
      <c r="H32" s="44">
        <f t="shared" si="1"/>
        <v>420</v>
      </c>
      <c r="I32" s="45"/>
      <c r="J32" s="45" t="s">
        <v>242</v>
      </c>
    </row>
    <row r="33" spans="1:10" ht="84" x14ac:dyDescent="0.2">
      <c r="A33" s="41" t="s">
        <v>215</v>
      </c>
      <c r="B33" s="42">
        <v>45554</v>
      </c>
      <c r="C33" s="24" t="s">
        <v>12</v>
      </c>
      <c r="D33" s="24" t="s">
        <v>298</v>
      </c>
      <c r="E33" s="24" t="s">
        <v>177</v>
      </c>
      <c r="F33" s="43">
        <v>1680</v>
      </c>
      <c r="G33" s="43">
        <v>0</v>
      </c>
      <c r="H33" s="44">
        <f t="shared" si="1"/>
        <v>1680</v>
      </c>
      <c r="I33" s="45"/>
      <c r="J33" s="45" t="s">
        <v>242</v>
      </c>
    </row>
    <row r="34" spans="1:10" ht="36" x14ac:dyDescent="0.2">
      <c r="A34" s="41" t="s">
        <v>215</v>
      </c>
      <c r="B34" s="42">
        <v>45554</v>
      </c>
      <c r="C34" s="24" t="s">
        <v>12</v>
      </c>
      <c r="D34" s="24" t="s">
        <v>299</v>
      </c>
      <c r="E34" s="24" t="s">
        <v>300</v>
      </c>
      <c r="F34" s="43">
        <v>4685.1899999999996</v>
      </c>
      <c r="G34" s="43">
        <v>0</v>
      </c>
      <c r="H34" s="45"/>
      <c r="I34" s="44">
        <f>F34</f>
        <v>4685.1899999999996</v>
      </c>
      <c r="J34" s="45" t="s">
        <v>219</v>
      </c>
    </row>
    <row r="35" spans="1:10" x14ac:dyDescent="0.2">
      <c r="A35" s="41" t="s">
        <v>215</v>
      </c>
      <c r="B35" s="42">
        <v>45555</v>
      </c>
      <c r="C35" s="24" t="s">
        <v>12</v>
      </c>
      <c r="D35" s="24" t="s">
        <v>301</v>
      </c>
      <c r="E35" s="24" t="s">
        <v>302</v>
      </c>
      <c r="F35" s="43">
        <v>150</v>
      </c>
      <c r="G35" s="43">
        <v>0</v>
      </c>
      <c r="H35" s="44">
        <f>F35</f>
        <v>150</v>
      </c>
      <c r="I35" s="45"/>
      <c r="J35" s="45" t="s">
        <v>245</v>
      </c>
    </row>
    <row r="36" spans="1:10" x14ac:dyDescent="0.2">
      <c r="A36" s="41" t="s">
        <v>215</v>
      </c>
      <c r="B36" s="42">
        <v>45555</v>
      </c>
      <c r="C36" s="24" t="s">
        <v>12</v>
      </c>
      <c r="D36" s="24" t="s">
        <v>303</v>
      </c>
      <c r="E36" s="24" t="s">
        <v>304</v>
      </c>
      <c r="F36" s="43">
        <v>150</v>
      </c>
      <c r="G36" s="43">
        <v>0</v>
      </c>
      <c r="H36" s="44">
        <f>F36</f>
        <v>150</v>
      </c>
      <c r="I36" s="45"/>
      <c r="J36" s="45" t="s">
        <v>245</v>
      </c>
    </row>
    <row r="37" spans="1:10" ht="36" x14ac:dyDescent="0.2">
      <c r="A37" s="41" t="s">
        <v>215</v>
      </c>
      <c r="B37" s="42">
        <v>45555</v>
      </c>
      <c r="C37" s="24" t="s">
        <v>12</v>
      </c>
      <c r="D37" s="24" t="s">
        <v>305</v>
      </c>
      <c r="E37" s="24" t="s">
        <v>306</v>
      </c>
      <c r="F37" s="43">
        <v>50</v>
      </c>
      <c r="G37" s="43">
        <v>0</v>
      </c>
      <c r="H37" s="45"/>
      <c r="I37" s="44">
        <f>F37</f>
        <v>50</v>
      </c>
      <c r="J37" s="45" t="s">
        <v>245</v>
      </c>
    </row>
    <row r="38" spans="1:10" ht="36" x14ac:dyDescent="0.2">
      <c r="A38" s="41" t="s">
        <v>215</v>
      </c>
      <c r="B38" s="42">
        <v>45555</v>
      </c>
      <c r="C38" s="24" t="s">
        <v>12</v>
      </c>
      <c r="D38" s="24" t="s">
        <v>307</v>
      </c>
      <c r="E38" s="24" t="s">
        <v>308</v>
      </c>
      <c r="F38" s="43">
        <v>100</v>
      </c>
      <c r="G38" s="43">
        <v>0</v>
      </c>
      <c r="H38" s="45"/>
      <c r="I38" s="44">
        <f>F38</f>
        <v>100</v>
      </c>
      <c r="J38" s="45" t="s">
        <v>245</v>
      </c>
    </row>
    <row r="39" spans="1:10" ht="36" x14ac:dyDescent="0.2">
      <c r="A39" s="41" t="s">
        <v>215</v>
      </c>
      <c r="B39" s="42">
        <v>45555</v>
      </c>
      <c r="C39" s="24" t="s">
        <v>12</v>
      </c>
      <c r="D39" s="24" t="s">
        <v>309</v>
      </c>
      <c r="E39" s="24" t="s">
        <v>310</v>
      </c>
      <c r="F39" s="43">
        <v>126.68</v>
      </c>
      <c r="G39" s="43">
        <v>0</v>
      </c>
      <c r="H39" s="45"/>
      <c r="I39" s="44">
        <f>F39</f>
        <v>126.68</v>
      </c>
      <c r="J39" s="45" t="s">
        <v>219</v>
      </c>
    </row>
    <row r="40" spans="1:10" ht="36" x14ac:dyDescent="0.2">
      <c r="A40" s="41" t="s">
        <v>215</v>
      </c>
      <c r="B40" s="42">
        <v>45559</v>
      </c>
      <c r="C40" s="24" t="s">
        <v>12</v>
      </c>
      <c r="D40" s="24" t="s">
        <v>311</v>
      </c>
      <c r="E40" s="24" t="s">
        <v>312</v>
      </c>
      <c r="F40" s="43">
        <v>150</v>
      </c>
      <c r="G40" s="43">
        <v>0</v>
      </c>
      <c r="H40" s="44">
        <f>F40</f>
        <v>150</v>
      </c>
      <c r="I40" s="45"/>
      <c r="J40" s="45" t="s">
        <v>245</v>
      </c>
    </row>
    <row r="41" spans="1:10" ht="36" x14ac:dyDescent="0.2">
      <c r="A41" s="41" t="s">
        <v>215</v>
      </c>
      <c r="B41" s="42">
        <v>45559</v>
      </c>
      <c r="C41" s="24" t="s">
        <v>12</v>
      </c>
      <c r="D41" s="24" t="s">
        <v>313</v>
      </c>
      <c r="E41" s="24" t="s">
        <v>314</v>
      </c>
      <c r="F41" s="43">
        <v>4532.46</v>
      </c>
      <c r="G41" s="43">
        <v>0</v>
      </c>
      <c r="H41" s="45"/>
      <c r="I41" s="44">
        <f>F41</f>
        <v>4532.46</v>
      </c>
      <c r="J41" s="45" t="s">
        <v>219</v>
      </c>
    </row>
    <row r="42" spans="1:10" ht="36" x14ac:dyDescent="0.2">
      <c r="A42" s="41" t="s">
        <v>215</v>
      </c>
      <c r="B42" s="42">
        <v>45560</v>
      </c>
      <c r="C42" s="24" t="s">
        <v>12</v>
      </c>
      <c r="D42" s="24" t="s">
        <v>315</v>
      </c>
      <c r="E42" s="24" t="s">
        <v>316</v>
      </c>
      <c r="F42" s="43">
        <v>420</v>
      </c>
      <c r="G42" s="43">
        <v>0</v>
      </c>
      <c r="H42" s="44">
        <f>F42</f>
        <v>420</v>
      </c>
      <c r="I42" s="45"/>
      <c r="J42" s="45" t="s">
        <v>242</v>
      </c>
    </row>
    <row r="43" spans="1:10" ht="36" x14ac:dyDescent="0.2">
      <c r="A43" s="41" t="s">
        <v>215</v>
      </c>
      <c r="B43" s="42">
        <v>45560</v>
      </c>
      <c r="C43" s="24" t="s">
        <v>12</v>
      </c>
      <c r="D43" s="24" t="s">
        <v>317</v>
      </c>
      <c r="E43" s="24" t="s">
        <v>318</v>
      </c>
      <c r="F43" s="43">
        <v>1050</v>
      </c>
      <c r="G43" s="43">
        <v>0</v>
      </c>
      <c r="H43" s="44">
        <f t="shared" ref="H43:H44" si="2">F43</f>
        <v>1050</v>
      </c>
      <c r="I43" s="45"/>
      <c r="J43" s="45" t="s">
        <v>270</v>
      </c>
    </row>
    <row r="44" spans="1:10" ht="36" x14ac:dyDescent="0.2">
      <c r="A44" s="41" t="s">
        <v>215</v>
      </c>
      <c r="B44" s="42">
        <v>45560</v>
      </c>
      <c r="C44" s="24" t="s">
        <v>12</v>
      </c>
      <c r="D44" s="24" t="s">
        <v>319</v>
      </c>
      <c r="E44" s="24" t="s">
        <v>320</v>
      </c>
      <c r="F44" s="43">
        <v>350</v>
      </c>
      <c r="G44" s="43">
        <v>0</v>
      </c>
      <c r="H44" s="44">
        <f t="shared" si="2"/>
        <v>350</v>
      </c>
      <c r="I44" s="45"/>
      <c r="J44" s="45" t="s">
        <v>270</v>
      </c>
    </row>
    <row r="45" spans="1:10" ht="36" x14ac:dyDescent="0.2">
      <c r="A45" s="41" t="s">
        <v>215</v>
      </c>
      <c r="B45" s="42">
        <v>45560</v>
      </c>
      <c r="C45" s="24" t="s">
        <v>12</v>
      </c>
      <c r="D45" s="24" t="s">
        <v>299</v>
      </c>
      <c r="E45" s="24" t="s">
        <v>321</v>
      </c>
      <c r="F45" s="43">
        <v>990.25</v>
      </c>
      <c r="G45" s="43">
        <v>0</v>
      </c>
      <c r="H45" s="45"/>
      <c r="I45" s="44">
        <f>F45</f>
        <v>990.25</v>
      </c>
      <c r="J45" s="45" t="s">
        <v>219</v>
      </c>
    </row>
    <row r="46" spans="1:10" ht="36" x14ac:dyDescent="0.2">
      <c r="A46" s="41" t="s">
        <v>215</v>
      </c>
      <c r="B46" s="42">
        <v>45561</v>
      </c>
      <c r="C46" s="24" t="s">
        <v>12</v>
      </c>
      <c r="D46" s="24" t="s">
        <v>322</v>
      </c>
      <c r="E46" s="24" t="s">
        <v>323</v>
      </c>
      <c r="F46" s="43">
        <v>1467.54</v>
      </c>
      <c r="G46" s="43">
        <v>0</v>
      </c>
      <c r="H46" s="45"/>
      <c r="I46" s="44">
        <f>F46</f>
        <v>1467.54</v>
      </c>
      <c r="J46" s="45" t="s">
        <v>219</v>
      </c>
    </row>
    <row r="47" spans="1:10" ht="72" x14ac:dyDescent="0.2">
      <c r="A47" s="41" t="s">
        <v>215</v>
      </c>
      <c r="B47" s="42">
        <v>45565</v>
      </c>
      <c r="C47" s="24" t="s">
        <v>12</v>
      </c>
      <c r="D47" s="24" t="s">
        <v>324</v>
      </c>
      <c r="E47" s="24" t="s">
        <v>325</v>
      </c>
      <c r="F47" s="43">
        <v>600</v>
      </c>
      <c r="G47" s="43">
        <v>0</v>
      </c>
      <c r="H47" s="44">
        <f>F47</f>
        <v>600</v>
      </c>
      <c r="I47" s="45"/>
      <c r="J47" s="45" t="s">
        <v>245</v>
      </c>
    </row>
    <row r="48" spans="1:10" ht="72" x14ac:dyDescent="0.2">
      <c r="A48" s="41" t="s">
        <v>215</v>
      </c>
      <c r="B48" s="48">
        <v>45565</v>
      </c>
      <c r="C48" s="28" t="s">
        <v>326</v>
      </c>
      <c r="D48" s="28" t="s">
        <v>327</v>
      </c>
      <c r="E48" s="28"/>
      <c r="F48" s="49">
        <v>3367.46</v>
      </c>
      <c r="G48" s="49">
        <v>0</v>
      </c>
      <c r="H48" s="50">
        <v>3367.46</v>
      </c>
      <c r="I48" s="51"/>
      <c r="J48" s="51" t="s">
        <v>255</v>
      </c>
    </row>
    <row r="49" spans="1:10" ht="36" x14ac:dyDescent="0.2">
      <c r="A49" s="41" t="s">
        <v>215</v>
      </c>
      <c r="B49" s="48">
        <v>45565</v>
      </c>
      <c r="C49" s="28" t="s">
        <v>326</v>
      </c>
      <c r="D49" s="28" t="s">
        <v>328</v>
      </c>
      <c r="E49" s="28"/>
      <c r="F49" s="49">
        <v>840</v>
      </c>
      <c r="G49" s="49"/>
      <c r="H49" s="50">
        <v>840</v>
      </c>
      <c r="I49" s="51"/>
      <c r="J49" s="51" t="s">
        <v>242</v>
      </c>
    </row>
    <row r="50" spans="1:10" ht="24" x14ac:dyDescent="0.2">
      <c r="A50" s="41" t="s">
        <v>215</v>
      </c>
      <c r="B50" s="48">
        <v>45565</v>
      </c>
      <c r="C50" s="28" t="s">
        <v>326</v>
      </c>
      <c r="D50" s="28" t="s">
        <v>329</v>
      </c>
      <c r="E50" s="28"/>
      <c r="F50" s="49">
        <v>350</v>
      </c>
      <c r="G50" s="49">
        <v>0</v>
      </c>
      <c r="H50" s="50">
        <v>350</v>
      </c>
      <c r="I50" s="51"/>
      <c r="J50" s="51" t="s">
        <v>270</v>
      </c>
    </row>
    <row r="51" spans="1:10" ht="24" x14ac:dyDescent="0.2">
      <c r="A51" s="41" t="s">
        <v>215</v>
      </c>
      <c r="B51" s="48">
        <v>45565</v>
      </c>
      <c r="C51" s="28" t="s">
        <v>326</v>
      </c>
      <c r="D51" s="28" t="s">
        <v>330</v>
      </c>
      <c r="E51" s="28"/>
      <c r="F51" s="49">
        <v>4052.02</v>
      </c>
      <c r="G51" s="49"/>
      <c r="H51" s="50">
        <v>4052.02</v>
      </c>
      <c r="I51" s="51"/>
      <c r="J51" s="51" t="s">
        <v>331</v>
      </c>
    </row>
    <row r="52" spans="1:10" ht="36" x14ac:dyDescent="0.2">
      <c r="A52" s="41" t="s">
        <v>214</v>
      </c>
      <c r="B52" s="42">
        <v>45567</v>
      </c>
      <c r="C52" s="24" t="s">
        <v>12</v>
      </c>
      <c r="D52" s="24" t="s">
        <v>332</v>
      </c>
      <c r="E52" s="24" t="s">
        <v>333</v>
      </c>
      <c r="F52" s="43">
        <v>100</v>
      </c>
      <c r="G52" s="43">
        <v>0</v>
      </c>
      <c r="H52" s="44">
        <f t="shared" ref="H52:H58" si="3">F52</f>
        <v>100</v>
      </c>
      <c r="I52" s="45"/>
      <c r="J52" s="45" t="s">
        <v>219</v>
      </c>
    </row>
    <row r="53" spans="1:10" ht="36" x14ac:dyDescent="0.2">
      <c r="A53" s="41" t="s">
        <v>214</v>
      </c>
      <c r="B53" s="42">
        <v>45569</v>
      </c>
      <c r="C53" s="24" t="s">
        <v>12</v>
      </c>
      <c r="D53" s="24" t="s">
        <v>334</v>
      </c>
      <c r="E53" s="24" t="s">
        <v>335</v>
      </c>
      <c r="F53" s="43">
        <v>100</v>
      </c>
      <c r="G53" s="43">
        <v>0</v>
      </c>
      <c r="H53" s="44">
        <f t="shared" si="3"/>
        <v>100</v>
      </c>
      <c r="I53" s="45"/>
      <c r="J53" s="45" t="s">
        <v>217</v>
      </c>
    </row>
    <row r="54" spans="1:10" ht="36" x14ac:dyDescent="0.2">
      <c r="A54" s="41" t="s">
        <v>214</v>
      </c>
      <c r="B54" s="42">
        <v>45569</v>
      </c>
      <c r="C54" s="24" t="s">
        <v>12</v>
      </c>
      <c r="D54" s="24" t="s">
        <v>336</v>
      </c>
      <c r="E54" s="24" t="s">
        <v>337</v>
      </c>
      <c r="F54" s="43">
        <v>100</v>
      </c>
      <c r="G54" s="43">
        <v>0</v>
      </c>
      <c r="H54" s="44">
        <f t="shared" si="3"/>
        <v>100</v>
      </c>
      <c r="I54" s="45"/>
      <c r="J54" s="45" t="s">
        <v>217</v>
      </c>
    </row>
    <row r="55" spans="1:10" ht="48" x14ac:dyDescent="0.2">
      <c r="A55" s="41" t="s">
        <v>214</v>
      </c>
      <c r="B55" s="42">
        <v>45569</v>
      </c>
      <c r="C55" s="24" t="s">
        <v>12</v>
      </c>
      <c r="D55" s="24" t="s">
        <v>338</v>
      </c>
      <c r="E55" s="24" t="s">
        <v>339</v>
      </c>
      <c r="F55" s="43">
        <v>100</v>
      </c>
      <c r="G55" s="43">
        <v>0</v>
      </c>
      <c r="H55" s="44">
        <f t="shared" si="3"/>
        <v>100</v>
      </c>
      <c r="I55" s="45"/>
      <c r="J55" s="45" t="s">
        <v>279</v>
      </c>
    </row>
    <row r="56" spans="1:10" ht="36" x14ac:dyDescent="0.2">
      <c r="A56" s="41" t="s">
        <v>214</v>
      </c>
      <c r="B56" s="42">
        <v>45569</v>
      </c>
      <c r="C56" s="24" t="s">
        <v>12</v>
      </c>
      <c r="D56" s="24" t="s">
        <v>340</v>
      </c>
      <c r="E56" s="24" t="s">
        <v>341</v>
      </c>
      <c r="F56" s="43">
        <v>2756.88</v>
      </c>
      <c r="G56" s="43">
        <v>0</v>
      </c>
      <c r="H56" s="44">
        <f t="shared" si="3"/>
        <v>2756.88</v>
      </c>
      <c r="I56" s="45"/>
      <c r="J56" s="45" t="s">
        <v>219</v>
      </c>
    </row>
    <row r="57" spans="1:10" ht="36" x14ac:dyDescent="0.2">
      <c r="A57" s="41" t="s">
        <v>214</v>
      </c>
      <c r="B57" s="42">
        <v>45569</v>
      </c>
      <c r="C57" s="24" t="s">
        <v>12</v>
      </c>
      <c r="D57" s="24" t="s">
        <v>342</v>
      </c>
      <c r="E57" s="24" t="s">
        <v>343</v>
      </c>
      <c r="F57" s="43">
        <v>74</v>
      </c>
      <c r="G57" s="43">
        <v>0</v>
      </c>
      <c r="H57" s="44"/>
      <c r="I57" s="44">
        <f>F57</f>
        <v>74</v>
      </c>
      <c r="J57" s="45" t="s">
        <v>219</v>
      </c>
    </row>
    <row r="58" spans="1:10" ht="36" x14ac:dyDescent="0.2">
      <c r="A58" s="41" t="s">
        <v>214</v>
      </c>
      <c r="B58" s="42">
        <v>45572</v>
      </c>
      <c r="C58" s="24" t="s">
        <v>12</v>
      </c>
      <c r="D58" s="24" t="s">
        <v>344</v>
      </c>
      <c r="E58" s="24" t="s">
        <v>345</v>
      </c>
      <c r="F58" s="43">
        <v>100</v>
      </c>
      <c r="G58" s="43">
        <v>0</v>
      </c>
      <c r="H58" s="44">
        <f t="shared" si="3"/>
        <v>100</v>
      </c>
      <c r="I58" s="45"/>
      <c r="J58" s="45" t="s">
        <v>217</v>
      </c>
    </row>
    <row r="59" spans="1:10" ht="60" x14ac:dyDescent="0.2">
      <c r="B59" s="52" t="s">
        <v>346</v>
      </c>
      <c r="C59" s="52"/>
      <c r="D59" s="52"/>
      <c r="E59" s="52"/>
      <c r="F59" s="53">
        <f>SUM(F3:F58)</f>
        <v>50349.479999999996</v>
      </c>
      <c r="G59" s="53">
        <f>SUM(G3:G58)</f>
        <v>0</v>
      </c>
    </row>
    <row r="60" spans="1:10" ht="24" x14ac:dyDescent="0.2">
      <c r="B60" s="39" t="s">
        <v>347</v>
      </c>
      <c r="C60" s="39"/>
      <c r="D60" s="39"/>
      <c r="E60" s="39"/>
      <c r="F60" s="40">
        <v>0</v>
      </c>
      <c r="G60" s="40">
        <v>38133.47</v>
      </c>
    </row>
  </sheetData>
  <phoneticPr fontId="1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9EC055E2BBFBD4880F770D43071D73D" ma:contentTypeVersion="18" ma:contentTypeDescription="Create a new document." ma:contentTypeScope="" ma:versionID="64d9387b87ac513627664e3da9725100">
  <xsd:schema xmlns:xsd="http://www.w3.org/2001/XMLSchema" xmlns:xs="http://www.w3.org/2001/XMLSchema" xmlns:p="http://schemas.microsoft.com/office/2006/metadata/properties" xmlns:ns2="aa5adec1-2310-4cd8-871b-e051d2dba17c" xmlns:ns3="4700a94c-e2d5-4e62-8a3b-b235c350b210" xmlns:ns4="8894e085-ca10-42ec-aadf-154ab0169348" targetNamespace="http://schemas.microsoft.com/office/2006/metadata/properties" ma:root="true" ma:fieldsID="0d79e5a81a0be3fca75cbacfec1cda6b" ns2:_="" ns3:_="" ns4:_="">
    <xsd:import namespace="aa5adec1-2310-4cd8-871b-e051d2dba17c"/>
    <xsd:import namespace="4700a94c-e2d5-4e62-8a3b-b235c350b210"/>
    <xsd:import namespace="8894e085-ca10-42ec-aadf-154ab016934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  <xsd:element ref="ns2:lcf76f155ced4ddcb4097134ff3c332f" minOccurs="0"/>
                <xsd:element ref="ns4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a5adec1-2310-4cd8-871b-e051d2dba17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993b9751-b37e-4e53-93c3-c4d91111107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700a94c-e2d5-4e62-8a3b-b235c350b210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894e085-ca10-42ec-aadf-154ab0169348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a9b77a8c-634d-4ebc-a9bd-0923cb288a7a}" ma:internalName="TaxCatchAll" ma:showField="CatchAllData" ma:web="8894e085-ca10-42ec-aadf-154ab016934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8894e085-ca10-42ec-aadf-154ab0169348" xsi:nil="true"/>
    <lcf76f155ced4ddcb4097134ff3c332f xmlns="aa5adec1-2310-4cd8-871b-e051d2dba17c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75C9A6B6-401D-4885-87F4-FCF7D32642D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A109CBD-2A9E-4578-85AF-40924FAAE4A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a5adec1-2310-4cd8-871b-e051d2dba17c"/>
    <ds:schemaRef ds:uri="4700a94c-e2d5-4e62-8a3b-b235c350b210"/>
    <ds:schemaRef ds:uri="8894e085-ca10-42ec-aadf-154ab016934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9BDE727-1C1B-4ADE-AFAD-3C15A5B62497}">
  <ds:schemaRefs>
    <ds:schemaRef ds:uri="http://schemas.microsoft.com/office/2006/metadata/properties"/>
    <ds:schemaRef ds:uri="http://schemas.microsoft.com/office/infopath/2007/PartnerControls"/>
    <ds:schemaRef ds:uri="8894e085-ca10-42ec-aadf-154ab0169348"/>
    <ds:schemaRef ds:uri="aa5adec1-2310-4cd8-871b-e051d2dba17c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Account Transactions</vt:lpstr>
      <vt:lpstr>Committed 2324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Hannah Gin-Sing</dc:creator>
  <cp:lastModifiedBy>Ekaterina Medvedeva</cp:lastModifiedBy>
  <dcterms:created xsi:type="dcterms:W3CDTF">2024-11-08T11:48:47Z</dcterms:created>
  <dcterms:modified xsi:type="dcterms:W3CDTF">2025-01-23T11:56:50Z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0x010100C9EC055E2BBFBD4880F770D43071D73D</vt:lpwstr>
  </property>
  <property fmtid="{D5CDD505-2E9C-101B-9397-08002B2CF9AE}" pid="3" name="MediaServiceImageTags">
    <vt:lpwstr/>
  </property>
</Properties>
</file>