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defaultThemeVersion="124226"/>
  <mc:AlternateContent xmlns:mc="http://schemas.openxmlformats.org/markup-compatibility/2006">
    <mc:Choice Requires="x15">
      <x15ac:absPath xmlns:x15ac="http://schemas.microsoft.com/office/spreadsheetml/2010/11/ac" url="/Users/ericgrossimorato/ecmocovid/covid/"/>
    </mc:Choice>
  </mc:AlternateContent>
  <xr:revisionPtr revIDLastSave="0" documentId="8_{0F554A52-90B9-9148-99F2-76C2C4947286}" xr6:coauthVersionLast="47" xr6:coauthVersionMax="47" xr10:uidLastSave="{00000000-0000-0000-0000-000000000000}"/>
  <bookViews>
    <workbookView xWindow="1120" yWindow="2260" windowWidth="50760" windowHeight="29700" activeTab="1" xr2:uid="{00000000-000D-0000-FFFF-FFFF00000000}"/>
  </bookViews>
  <sheets>
    <sheet name="Tabela" sheetId="1" r:id="rId1"/>
    <sheet name="Sheet2" sheetId="4" r:id="rId2"/>
    <sheet name="Sheet1" sheetId="6" r:id="rId3"/>
    <sheet name="Notas" sheetId="2" r:id="rId4"/>
  </sheets>
  <definedNames>
    <definedName name="_xlnm._FilterDatabase" localSheetId="2" hidden="1">Sheet1!$A$1:$H$28</definedName>
    <definedName name="_xlnm._FilterDatabase" localSheetId="1" hidden="1">Sheet2!$A$37:$CN$64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Z3" i="4" l="1"/>
  <c r="CZ38" i="4" s="1"/>
  <c r="CY29" i="4"/>
  <c r="CY64" i="4" s="1"/>
  <c r="CX8" i="4"/>
  <c r="CW5" i="4"/>
  <c r="CW6" i="4"/>
  <c r="CW7" i="4"/>
  <c r="CW42" i="4" s="1"/>
  <c r="CW8" i="4"/>
  <c r="DE8" i="4" s="1"/>
  <c r="CW9" i="4"/>
  <c r="DE9" i="4" s="1"/>
  <c r="CW10" i="4"/>
  <c r="DE10" i="4" s="1"/>
  <c r="CW11" i="4"/>
  <c r="DE11" i="4" s="1"/>
  <c r="CW12" i="4"/>
  <c r="CW47" i="4" s="1"/>
  <c r="CW13" i="4"/>
  <c r="DE13" i="4" s="1"/>
  <c r="CW14" i="4"/>
  <c r="DE14" i="4" s="1"/>
  <c r="CW15" i="4"/>
  <c r="DE15" i="4" s="1"/>
  <c r="CW16" i="4"/>
  <c r="DE16" i="4" s="1"/>
  <c r="CW17" i="4"/>
  <c r="DE17" i="4" s="1"/>
  <c r="CW18" i="4"/>
  <c r="CW53" i="4" s="1"/>
  <c r="CW19" i="4"/>
  <c r="DE19" i="4" s="1"/>
  <c r="CW20" i="4"/>
  <c r="CW21" i="4"/>
  <c r="CW56" i="4" s="1"/>
  <c r="CW22" i="4"/>
  <c r="CW23" i="4"/>
  <c r="DE23" i="4" s="1"/>
  <c r="CW24" i="4"/>
  <c r="CW59" i="4" s="1"/>
  <c r="CW25" i="4"/>
  <c r="CW60" i="4" s="1"/>
  <c r="CW26" i="4"/>
  <c r="CW61" i="4" s="1"/>
  <c r="CW27" i="4"/>
  <c r="DE27" i="4" s="1"/>
  <c r="CW28" i="4"/>
  <c r="DE28" i="4" s="1"/>
  <c r="CW29" i="4"/>
  <c r="CW64" i="4" s="1"/>
  <c r="CW4" i="4"/>
  <c r="CW39" i="4" s="1"/>
  <c r="CX6" i="4"/>
  <c r="CX41" i="4" s="1"/>
  <c r="DW28" i="1"/>
  <c r="EB28" i="1" s="1"/>
  <c r="EF28" i="1" s="1"/>
  <c r="DO108" i="1"/>
  <c r="CY3" i="1"/>
  <c r="CZ4" i="1"/>
  <c r="CZ5" i="1"/>
  <c r="CZ6" i="1"/>
  <c r="CZ7" i="1"/>
  <c r="CZ8" i="1"/>
  <c r="CZ9" i="1"/>
  <c r="DI9" i="1" s="1"/>
  <c r="CZ10" i="1"/>
  <c r="DI10" i="1" s="1"/>
  <c r="CZ11" i="1"/>
  <c r="CZ12" i="1"/>
  <c r="CZ13" i="1"/>
  <c r="CZ14" i="1"/>
  <c r="CZ15" i="1"/>
  <c r="CZ16" i="1"/>
  <c r="CZ17" i="1"/>
  <c r="DI17" i="1" s="1"/>
  <c r="CZ18" i="1"/>
  <c r="DI18" i="1" s="1"/>
  <c r="CZ19" i="1"/>
  <c r="CZ20" i="1"/>
  <c r="CZ21" i="1"/>
  <c r="CZ22" i="1"/>
  <c r="CZ23" i="1"/>
  <c r="CZ24" i="1"/>
  <c r="CZ25" i="1"/>
  <c r="CZ26" i="1"/>
  <c r="DI26" i="1" s="1"/>
  <c r="CZ27" i="1"/>
  <c r="CZ28" i="1"/>
  <c r="CZ29" i="1"/>
  <c r="CZ3" i="1"/>
  <c r="CY4" i="1"/>
  <c r="CY5" i="1"/>
  <c r="DH5" i="1" s="1"/>
  <c r="CY6" i="1"/>
  <c r="DH6" i="1" s="1"/>
  <c r="CY7" i="1"/>
  <c r="CY8" i="1"/>
  <c r="CY9" i="1"/>
  <c r="CY10" i="1"/>
  <c r="CY11" i="1"/>
  <c r="CY12" i="1"/>
  <c r="CY13" i="1"/>
  <c r="DH13" i="1" s="1"/>
  <c r="CY14" i="1"/>
  <c r="DH14" i="1" s="1"/>
  <c r="CY15" i="1"/>
  <c r="CY16" i="1"/>
  <c r="CY17" i="1"/>
  <c r="CY18" i="1"/>
  <c r="CY19" i="1"/>
  <c r="CY20" i="1"/>
  <c r="CY21" i="1"/>
  <c r="DH21" i="1" s="1"/>
  <c r="CY22" i="1"/>
  <c r="DH22" i="1" s="1"/>
  <c r="CY23" i="1"/>
  <c r="CY24" i="1"/>
  <c r="CY25" i="1"/>
  <c r="CY26" i="1"/>
  <c r="CY27" i="1"/>
  <c r="CY28" i="1"/>
  <c r="CY29" i="1"/>
  <c r="CX4" i="1"/>
  <c r="DG4" i="1" s="1"/>
  <c r="CX5" i="1"/>
  <c r="CX6" i="1"/>
  <c r="CX7" i="1"/>
  <c r="CX8" i="1"/>
  <c r="CX9" i="1"/>
  <c r="CX10" i="1"/>
  <c r="CX11" i="1"/>
  <c r="CX12" i="1"/>
  <c r="DG12" i="1" s="1"/>
  <c r="CX13" i="1"/>
  <c r="CX14" i="1"/>
  <c r="CX15" i="1"/>
  <c r="CX16" i="1"/>
  <c r="CX17" i="1"/>
  <c r="CX18" i="1"/>
  <c r="CX19" i="1"/>
  <c r="CX20" i="1"/>
  <c r="DG20" i="1" s="1"/>
  <c r="CX21" i="1"/>
  <c r="CX22" i="1"/>
  <c r="CX23" i="1"/>
  <c r="CX24" i="1"/>
  <c r="CX25" i="1"/>
  <c r="CX26" i="1"/>
  <c r="CX27" i="1"/>
  <c r="CX28" i="1"/>
  <c r="DG28" i="1" s="1"/>
  <c r="CX29" i="1"/>
  <c r="CX3" i="1"/>
  <c r="CW4" i="1"/>
  <c r="CW5" i="1"/>
  <c r="CW6" i="1"/>
  <c r="CW7" i="1"/>
  <c r="DF7" i="1" s="1"/>
  <c r="CW8" i="1"/>
  <c r="DF8" i="1" s="1"/>
  <c r="CW9" i="1"/>
  <c r="CW10" i="1"/>
  <c r="CW11" i="1"/>
  <c r="CW12" i="1"/>
  <c r="CW13" i="1"/>
  <c r="CW14" i="1"/>
  <c r="CW15" i="1"/>
  <c r="DF15" i="1" s="1"/>
  <c r="CW16" i="1"/>
  <c r="DF16" i="1" s="1"/>
  <c r="CW17" i="1"/>
  <c r="CW18" i="1"/>
  <c r="CW19" i="1"/>
  <c r="CW20" i="1"/>
  <c r="CW21" i="1"/>
  <c r="CW22" i="1"/>
  <c r="CW23" i="1"/>
  <c r="DF23" i="1" s="1"/>
  <c r="CW24" i="1"/>
  <c r="DF24" i="1" s="1"/>
  <c r="CW25" i="1"/>
  <c r="DF25" i="1" s="1"/>
  <c r="CW26" i="1"/>
  <c r="CW27" i="1"/>
  <c r="CW28" i="1"/>
  <c r="CW29" i="1"/>
  <c r="CW3" i="1"/>
  <c r="CV4" i="1"/>
  <c r="CV5" i="1"/>
  <c r="CV6" i="1"/>
  <c r="DB6" i="1" s="1"/>
  <c r="DF6" i="1" s="1"/>
  <c r="CV7" i="1"/>
  <c r="CV8" i="1"/>
  <c r="CV9" i="1"/>
  <c r="CV10" i="1"/>
  <c r="CV11" i="1"/>
  <c r="CV12" i="1"/>
  <c r="CV13" i="1"/>
  <c r="CV14" i="1"/>
  <c r="DB14" i="1" s="1"/>
  <c r="DF14" i="1" s="1"/>
  <c r="CV15" i="1"/>
  <c r="CV16" i="1"/>
  <c r="CV17" i="1"/>
  <c r="CV18" i="1"/>
  <c r="CV19" i="1"/>
  <c r="CV20" i="1"/>
  <c r="CV21" i="1"/>
  <c r="CV22" i="1"/>
  <c r="DB22" i="1" s="1"/>
  <c r="DF22" i="1" s="1"/>
  <c r="CV23" i="1"/>
  <c r="CV24" i="1"/>
  <c r="CV25" i="1"/>
  <c r="CV26" i="1"/>
  <c r="CV27" i="1"/>
  <c r="CV28" i="1"/>
  <c r="CV29" i="1"/>
  <c r="CV3" i="1"/>
  <c r="DC3" i="1" s="1"/>
  <c r="CU4" i="1"/>
  <c r="CU5" i="1"/>
  <c r="CU6" i="1"/>
  <c r="CU7" i="1"/>
  <c r="CU8" i="1"/>
  <c r="CU9" i="1"/>
  <c r="CU10" i="1"/>
  <c r="CU11" i="1"/>
  <c r="DC11" i="1" s="1"/>
  <c r="CU12" i="1"/>
  <c r="CU13" i="1"/>
  <c r="CU14" i="1"/>
  <c r="CU15" i="1"/>
  <c r="CU16" i="1"/>
  <c r="CU17" i="1"/>
  <c r="CU18" i="1"/>
  <c r="CU19" i="1"/>
  <c r="DC19" i="1" s="1"/>
  <c r="CU20" i="1"/>
  <c r="CU21" i="1"/>
  <c r="CU22" i="1"/>
  <c r="CU23" i="1"/>
  <c r="CU24" i="1"/>
  <c r="CU25" i="1"/>
  <c r="CU26" i="1"/>
  <c r="CU27" i="1"/>
  <c r="DD27" i="1" s="1"/>
  <c r="CU28" i="1"/>
  <c r="DB28" i="1" s="1"/>
  <c r="CU29" i="1"/>
  <c r="CU3" i="1"/>
  <c r="CT4" i="1"/>
  <c r="DD4" i="1" s="1"/>
  <c r="DH4" i="1" s="1"/>
  <c r="CT5" i="1"/>
  <c r="DD5" i="1" s="1"/>
  <c r="DI5" i="1" s="1"/>
  <c r="CT6" i="1"/>
  <c r="DD6" i="1" s="1"/>
  <c r="DI6" i="1" s="1"/>
  <c r="CT7" i="1"/>
  <c r="DD7" i="1" s="1"/>
  <c r="CT8" i="1"/>
  <c r="DD8" i="1" s="1"/>
  <c r="CT9" i="1"/>
  <c r="DD9" i="1" s="1"/>
  <c r="CT10" i="1"/>
  <c r="DD10" i="1" s="1"/>
  <c r="CT11" i="1"/>
  <c r="CT12" i="1"/>
  <c r="DD12" i="1" s="1"/>
  <c r="DH12" i="1" s="1"/>
  <c r="CT13" i="1"/>
  <c r="DD13" i="1" s="1"/>
  <c r="DI13" i="1" s="1"/>
  <c r="CT14" i="1"/>
  <c r="DD14" i="1" s="1"/>
  <c r="DI14" i="1" s="1"/>
  <c r="CT15" i="1"/>
  <c r="DD15" i="1" s="1"/>
  <c r="CT16" i="1"/>
  <c r="DD16" i="1" s="1"/>
  <c r="CT17" i="1"/>
  <c r="DD17" i="1" s="1"/>
  <c r="CT18" i="1"/>
  <c r="DD18" i="1" s="1"/>
  <c r="CT19" i="1"/>
  <c r="CT20" i="1"/>
  <c r="DD20" i="1" s="1"/>
  <c r="DH20" i="1" s="1"/>
  <c r="CT21" i="1"/>
  <c r="DD21" i="1" s="1"/>
  <c r="DI21" i="1" s="1"/>
  <c r="CT22" i="1"/>
  <c r="DD22" i="1" s="1"/>
  <c r="DI22" i="1" s="1"/>
  <c r="CT23" i="1"/>
  <c r="DD23" i="1" s="1"/>
  <c r="CT24" i="1"/>
  <c r="DD24" i="1" s="1"/>
  <c r="CT25" i="1"/>
  <c r="DC25" i="1" s="1"/>
  <c r="DG25" i="1" s="1"/>
  <c r="CT26" i="1"/>
  <c r="DD26" i="1" s="1"/>
  <c r="CT27" i="1"/>
  <c r="CT28" i="1"/>
  <c r="DD28" i="1" s="1"/>
  <c r="DH28" i="1" s="1"/>
  <c r="CT29" i="1"/>
  <c r="DD29" i="1" s="1"/>
  <c r="CT3" i="1"/>
  <c r="DD3" i="1" s="1"/>
  <c r="CS4" i="1"/>
  <c r="DC4" i="1" s="1"/>
  <c r="CS5" i="1"/>
  <c r="DB5" i="1" s="1"/>
  <c r="DF5" i="1" s="1"/>
  <c r="CS6" i="1"/>
  <c r="DC6" i="1" s="1"/>
  <c r="CS7" i="1"/>
  <c r="DB7" i="1" s="1"/>
  <c r="CS8" i="1"/>
  <c r="DB8" i="1" s="1"/>
  <c r="CS9" i="1"/>
  <c r="DC9" i="1" s="1"/>
  <c r="DG9" i="1" s="1"/>
  <c r="CS10" i="1"/>
  <c r="DB10" i="1" s="1"/>
  <c r="CS11" i="1"/>
  <c r="DB11" i="1" s="1"/>
  <c r="CS12" i="1"/>
  <c r="DC12" i="1" s="1"/>
  <c r="CS13" i="1"/>
  <c r="DB13" i="1" s="1"/>
  <c r="DF13" i="1" s="1"/>
  <c r="CS14" i="1"/>
  <c r="DC14" i="1" s="1"/>
  <c r="CS15" i="1"/>
  <c r="DB15" i="1" s="1"/>
  <c r="CS16" i="1"/>
  <c r="DB16" i="1" s="1"/>
  <c r="CS17" i="1"/>
  <c r="DC17" i="1" s="1"/>
  <c r="DG17" i="1" s="1"/>
  <c r="CS18" i="1"/>
  <c r="DB18" i="1" s="1"/>
  <c r="CS19" i="1"/>
  <c r="DB19" i="1" s="1"/>
  <c r="CS20" i="1"/>
  <c r="DC20" i="1" s="1"/>
  <c r="CS21" i="1"/>
  <c r="DB21" i="1" s="1"/>
  <c r="DF21" i="1" s="1"/>
  <c r="CS22" i="1"/>
  <c r="DC22" i="1" s="1"/>
  <c r="CS23" i="1"/>
  <c r="DB23" i="1" s="1"/>
  <c r="CS24" i="1"/>
  <c r="DB24" i="1" s="1"/>
  <c r="CS25" i="1"/>
  <c r="DB25" i="1" s="1"/>
  <c r="CS26" i="1"/>
  <c r="DB26" i="1" s="1"/>
  <c r="CS27" i="1"/>
  <c r="DB27" i="1" s="1"/>
  <c r="CS28" i="1"/>
  <c r="DC28" i="1" s="1"/>
  <c r="CS29" i="1"/>
  <c r="DB29" i="1" s="1"/>
  <c r="DF29" i="1" s="1"/>
  <c r="CS3" i="1"/>
  <c r="DB3" i="1" s="1"/>
  <c r="DF3" i="1" s="1"/>
  <c r="CX43" i="4"/>
  <c r="DA4" i="4"/>
  <c r="DA39" i="4" s="1"/>
  <c r="DA5" i="4"/>
  <c r="DA40" i="4" s="1"/>
  <c r="DA6" i="4"/>
  <c r="DA41" i="4" s="1"/>
  <c r="DA7" i="4"/>
  <c r="DA42" i="4" s="1"/>
  <c r="DA8" i="4"/>
  <c r="DA43" i="4" s="1"/>
  <c r="DA9" i="4"/>
  <c r="DA44" i="4" s="1"/>
  <c r="DA10" i="4"/>
  <c r="DA45" i="4" s="1"/>
  <c r="DA11" i="4"/>
  <c r="DA46" i="4" s="1"/>
  <c r="DA12" i="4"/>
  <c r="DA47" i="4" s="1"/>
  <c r="DA13" i="4"/>
  <c r="DA48" i="4" s="1"/>
  <c r="DA14" i="4"/>
  <c r="DA49" i="4" s="1"/>
  <c r="DA15" i="4"/>
  <c r="DA50" i="4" s="1"/>
  <c r="DA16" i="4"/>
  <c r="DA51" i="4" s="1"/>
  <c r="DA17" i="4"/>
  <c r="DA52" i="4" s="1"/>
  <c r="DA18" i="4"/>
  <c r="DA53" i="4" s="1"/>
  <c r="DA19" i="4"/>
  <c r="DA54" i="4" s="1"/>
  <c r="DA20" i="4"/>
  <c r="DA55" i="4" s="1"/>
  <c r="DA21" i="4"/>
  <c r="DA56" i="4" s="1"/>
  <c r="DA22" i="4"/>
  <c r="DA57" i="4" s="1"/>
  <c r="DA23" i="4"/>
  <c r="DA58" i="4" s="1"/>
  <c r="DA24" i="4"/>
  <c r="DA59" i="4" s="1"/>
  <c r="DA25" i="4"/>
  <c r="DA60" i="4" s="1"/>
  <c r="DA26" i="4"/>
  <c r="DA61" i="4" s="1"/>
  <c r="DA27" i="4"/>
  <c r="DA62" i="4" s="1"/>
  <c r="DA28" i="4"/>
  <c r="DA63" i="4" s="1"/>
  <c r="DA29" i="4"/>
  <c r="DA64" i="4" s="1"/>
  <c r="DA3" i="4"/>
  <c r="DA38" i="4" s="1"/>
  <c r="DE5" i="4"/>
  <c r="CW3" i="4"/>
  <c r="CW38" i="4" s="1"/>
  <c r="CX4" i="4"/>
  <c r="CX5" i="4"/>
  <c r="CX7" i="4"/>
  <c r="CX9" i="4"/>
  <c r="CX10" i="4"/>
  <c r="CX45" i="4" s="1"/>
  <c r="CX11" i="4"/>
  <c r="CX46" i="4" s="1"/>
  <c r="CX12" i="4"/>
  <c r="CX13" i="4"/>
  <c r="CX48" i="4" s="1"/>
  <c r="CX14" i="4"/>
  <c r="DF14" i="4" s="1"/>
  <c r="CX15" i="4"/>
  <c r="CX50" i="4" s="1"/>
  <c r="CX16" i="4"/>
  <c r="CX51" i="4" s="1"/>
  <c r="CX17" i="4"/>
  <c r="CX52" i="4" s="1"/>
  <c r="CX18" i="4"/>
  <c r="CX53" i="4" s="1"/>
  <c r="CX19" i="4"/>
  <c r="CX20" i="4"/>
  <c r="CX55" i="4" s="1"/>
  <c r="CX21" i="4"/>
  <c r="CX56" i="4" s="1"/>
  <c r="CX22" i="4"/>
  <c r="CX57" i="4" s="1"/>
  <c r="CX23" i="4"/>
  <c r="CX58" i="4" s="1"/>
  <c r="CX24" i="4"/>
  <c r="CX59" i="4" s="1"/>
  <c r="CX25" i="4"/>
  <c r="CX26" i="4"/>
  <c r="CX61" i="4" s="1"/>
  <c r="CX27" i="4"/>
  <c r="CX62" i="4" s="1"/>
  <c r="CX28" i="4"/>
  <c r="DF28" i="4" s="1"/>
  <c r="CX29" i="4"/>
  <c r="CX64" i="4" s="1"/>
  <c r="CX3" i="4"/>
  <c r="CX38" i="4" s="1"/>
  <c r="CP31" i="4"/>
  <c r="CY4" i="4"/>
  <c r="CY39" i="4" s="1"/>
  <c r="CY5" i="4"/>
  <c r="CY40" i="4" s="1"/>
  <c r="CY6" i="4"/>
  <c r="CY41" i="4" s="1"/>
  <c r="CY7" i="4"/>
  <c r="CY42" i="4" s="1"/>
  <c r="CY8" i="4"/>
  <c r="CY9" i="4"/>
  <c r="CY44" i="4" s="1"/>
  <c r="CY10" i="4"/>
  <c r="CY45" i="4" s="1"/>
  <c r="CY11" i="4"/>
  <c r="CY46" i="4" s="1"/>
  <c r="CY12" i="4"/>
  <c r="CY47" i="4" s="1"/>
  <c r="CY13" i="4"/>
  <c r="CY48" i="4" s="1"/>
  <c r="CY14" i="4"/>
  <c r="CY49" i="4" s="1"/>
  <c r="CY15" i="4"/>
  <c r="CY50" i="4" s="1"/>
  <c r="CY16" i="4"/>
  <c r="CY17" i="4"/>
  <c r="CY52" i="4" s="1"/>
  <c r="CY18" i="4"/>
  <c r="CY19" i="4"/>
  <c r="CY54" i="4" s="1"/>
  <c r="CY20" i="4"/>
  <c r="CY55" i="4" s="1"/>
  <c r="CY21" i="4"/>
  <c r="CY22" i="4"/>
  <c r="CY57" i="4" s="1"/>
  <c r="CY23" i="4"/>
  <c r="CY58" i="4" s="1"/>
  <c r="CY24" i="4"/>
  <c r="CY59" i="4" s="1"/>
  <c r="CY25" i="4"/>
  <c r="CY60" i="4" s="1"/>
  <c r="CY26" i="4"/>
  <c r="CY61" i="4" s="1"/>
  <c r="CY27" i="4"/>
  <c r="CY62" i="4" s="1"/>
  <c r="CY28" i="4"/>
  <c r="CY63" i="4" s="1"/>
  <c r="CY3" i="4"/>
  <c r="CY38" i="4" s="1"/>
  <c r="CQ38" i="4"/>
  <c r="CQ39" i="4"/>
  <c r="CQ40" i="4"/>
  <c r="CQ41" i="4"/>
  <c r="CQ42" i="4"/>
  <c r="CQ43" i="4"/>
  <c r="CQ44" i="4"/>
  <c r="CQ45" i="4"/>
  <c r="CQ46" i="4"/>
  <c r="CQ47" i="4"/>
  <c r="CQ48" i="4"/>
  <c r="CQ49" i="4"/>
  <c r="CQ50" i="4"/>
  <c r="CQ51" i="4"/>
  <c r="CQ52" i="4"/>
  <c r="CQ53" i="4"/>
  <c r="CQ54" i="4"/>
  <c r="CQ55" i="4"/>
  <c r="CQ56" i="4"/>
  <c r="CQ57" i="4"/>
  <c r="CQ58" i="4"/>
  <c r="CQ59" i="4"/>
  <c r="CQ60" i="4"/>
  <c r="CQ61" i="4"/>
  <c r="CQ62" i="4"/>
  <c r="CQ63" i="4"/>
  <c r="CQ64" i="4"/>
  <c r="CQ35" i="4"/>
  <c r="CQ33" i="4"/>
  <c r="CQ34" i="4" s="1"/>
  <c r="CQ31" i="4"/>
  <c r="CZ4" i="4"/>
  <c r="CZ39" i="4" s="1"/>
  <c r="CZ5" i="4"/>
  <c r="CZ40" i="4" s="1"/>
  <c r="CZ6" i="4"/>
  <c r="DB6" i="4" s="1"/>
  <c r="DB41" i="4" s="1"/>
  <c r="CZ7" i="4"/>
  <c r="DB7" i="4" s="1"/>
  <c r="DB42" i="4" s="1"/>
  <c r="CZ8" i="4"/>
  <c r="DB8" i="4" s="1"/>
  <c r="DB43" i="4" s="1"/>
  <c r="CZ9" i="4"/>
  <c r="CZ44" i="4" s="1"/>
  <c r="CZ10" i="4"/>
  <c r="DB10" i="4" s="1"/>
  <c r="DB45" i="4" s="1"/>
  <c r="CZ11" i="4"/>
  <c r="DB11" i="4" s="1"/>
  <c r="DB46" i="4" s="1"/>
  <c r="CZ12" i="4"/>
  <c r="CZ47" i="4" s="1"/>
  <c r="CZ13" i="4"/>
  <c r="CZ48" i="4" s="1"/>
  <c r="CZ14" i="4"/>
  <c r="CZ49" i="4" s="1"/>
  <c r="CZ15" i="4"/>
  <c r="DB15" i="4" s="1"/>
  <c r="DB50" i="4" s="1"/>
  <c r="CZ16" i="4"/>
  <c r="CZ51" i="4" s="1"/>
  <c r="CZ17" i="4"/>
  <c r="CZ52" i="4" s="1"/>
  <c r="CZ18" i="4"/>
  <c r="DB18" i="4" s="1"/>
  <c r="DB53" i="4" s="1"/>
  <c r="CZ19" i="4"/>
  <c r="DB19" i="4" s="1"/>
  <c r="DB54" i="4" s="1"/>
  <c r="CZ20" i="4"/>
  <c r="CZ55" i="4" s="1"/>
  <c r="CZ21" i="4"/>
  <c r="CZ56" i="4" s="1"/>
  <c r="CZ22" i="4"/>
  <c r="DB22" i="4" s="1"/>
  <c r="DB57" i="4" s="1"/>
  <c r="CZ23" i="4"/>
  <c r="DB23" i="4" s="1"/>
  <c r="DB58" i="4" s="1"/>
  <c r="CZ24" i="4"/>
  <c r="DB24" i="4" s="1"/>
  <c r="CZ25" i="4"/>
  <c r="DB25" i="4" s="1"/>
  <c r="DB60" i="4" s="1"/>
  <c r="CZ26" i="4"/>
  <c r="CZ61" i="4" s="1"/>
  <c r="CZ27" i="4"/>
  <c r="DB27" i="4" s="1"/>
  <c r="DB62" i="4" s="1"/>
  <c r="CZ28" i="4"/>
  <c r="CZ63" i="4" s="1"/>
  <c r="CZ29" i="4"/>
  <c r="CZ64" i="4" s="1"/>
  <c r="CO38" i="4"/>
  <c r="CP38" i="4"/>
  <c r="CO39" i="4"/>
  <c r="CP39" i="4"/>
  <c r="CO40" i="4"/>
  <c r="CP40" i="4"/>
  <c r="CO41" i="4"/>
  <c r="CP41" i="4"/>
  <c r="CO42" i="4"/>
  <c r="CP42" i="4"/>
  <c r="CO43" i="4"/>
  <c r="CP43" i="4"/>
  <c r="CO44" i="4"/>
  <c r="CP44" i="4"/>
  <c r="CO45" i="4"/>
  <c r="CP45" i="4"/>
  <c r="CO46" i="4"/>
  <c r="CP46" i="4"/>
  <c r="CO47" i="4"/>
  <c r="CP47" i="4"/>
  <c r="CO48" i="4"/>
  <c r="CP48" i="4"/>
  <c r="CO49" i="4"/>
  <c r="CP49" i="4"/>
  <c r="CO50" i="4"/>
  <c r="CP50" i="4"/>
  <c r="CO51" i="4"/>
  <c r="CP51" i="4"/>
  <c r="CO52" i="4"/>
  <c r="CP52" i="4"/>
  <c r="CO53" i="4"/>
  <c r="CP53" i="4"/>
  <c r="CO54" i="4"/>
  <c r="CP54" i="4"/>
  <c r="CO55" i="4"/>
  <c r="CP55" i="4"/>
  <c r="CO56" i="4"/>
  <c r="CP56" i="4"/>
  <c r="CO57" i="4"/>
  <c r="CP57" i="4"/>
  <c r="CO58" i="4"/>
  <c r="CP58" i="4"/>
  <c r="CO59" i="4"/>
  <c r="CP59" i="4"/>
  <c r="CO60" i="4"/>
  <c r="CP60" i="4"/>
  <c r="CO61" i="4"/>
  <c r="CP61" i="4"/>
  <c r="CO62" i="4"/>
  <c r="CP62" i="4"/>
  <c r="CO63" i="4"/>
  <c r="CP63" i="4"/>
  <c r="CO64" i="4"/>
  <c r="CP64" i="4"/>
  <c r="BW35" i="4"/>
  <c r="BX35" i="4"/>
  <c r="BY35" i="4"/>
  <c r="BZ35" i="4"/>
  <c r="CA35" i="4"/>
  <c r="CB35" i="4"/>
  <c r="CC35" i="4"/>
  <c r="CD35" i="4"/>
  <c r="CE35" i="4"/>
  <c r="CF35" i="4"/>
  <c r="CG35" i="4"/>
  <c r="CH35" i="4"/>
  <c r="CI35" i="4"/>
  <c r="CJ35" i="4"/>
  <c r="CK35" i="4"/>
  <c r="CL35" i="4"/>
  <c r="CM35" i="4"/>
  <c r="CN35" i="4"/>
  <c r="CO35" i="4"/>
  <c r="CP35" i="4"/>
  <c r="BW33" i="4"/>
  <c r="BW34" i="4" s="1"/>
  <c r="BX33" i="4"/>
  <c r="BX34" i="4" s="1"/>
  <c r="BY33" i="4"/>
  <c r="BY34" i="4" s="1"/>
  <c r="BZ33" i="4"/>
  <c r="BZ34" i="4" s="1"/>
  <c r="CA33" i="4"/>
  <c r="CA34" i="4" s="1"/>
  <c r="CB33" i="4"/>
  <c r="CB34" i="4" s="1"/>
  <c r="CC33" i="4"/>
  <c r="CC34" i="4" s="1"/>
  <c r="CD33" i="4"/>
  <c r="CD34" i="4" s="1"/>
  <c r="CE33" i="4"/>
  <c r="CE34" i="4" s="1"/>
  <c r="CF33" i="4"/>
  <c r="CF34" i="4" s="1"/>
  <c r="CG33" i="4"/>
  <c r="CG34" i="4" s="1"/>
  <c r="CH33" i="4"/>
  <c r="CH34" i="4" s="1"/>
  <c r="CI33" i="4"/>
  <c r="CI34" i="4" s="1"/>
  <c r="CJ33" i="4"/>
  <c r="CJ34" i="4" s="1"/>
  <c r="CK33" i="4"/>
  <c r="CK34" i="4" s="1"/>
  <c r="CL33" i="4"/>
  <c r="CM33" i="4"/>
  <c r="CM34" i="4" s="1"/>
  <c r="CN33" i="4"/>
  <c r="CN34" i="4" s="1"/>
  <c r="CO33" i="4"/>
  <c r="CO34" i="4" s="1"/>
  <c r="CP33" i="4"/>
  <c r="CP34" i="4" s="1"/>
  <c r="BW31" i="4"/>
  <c r="BX31" i="4"/>
  <c r="BY31" i="4"/>
  <c r="BZ31" i="4"/>
  <c r="CA31" i="4"/>
  <c r="CB31" i="4"/>
  <c r="CC31" i="4"/>
  <c r="CD31" i="4"/>
  <c r="CE31" i="4"/>
  <c r="CF31" i="4"/>
  <c r="CG31" i="4"/>
  <c r="CH31" i="4"/>
  <c r="CI31" i="4"/>
  <c r="CJ31" i="4"/>
  <c r="CK31" i="4"/>
  <c r="CL31" i="4"/>
  <c r="CM31" i="4"/>
  <c r="CN31" i="4"/>
  <c r="CO31" i="4"/>
  <c r="DF22" i="4"/>
  <c r="DE6" i="4"/>
  <c r="DE22" i="4"/>
  <c r="DD4" i="4"/>
  <c r="DD5" i="4"/>
  <c r="DD6" i="4"/>
  <c r="DG6" i="4" s="1"/>
  <c r="DL6" i="4" s="1"/>
  <c r="DD7" i="4"/>
  <c r="DD8" i="4"/>
  <c r="DD9" i="4"/>
  <c r="DD10" i="4"/>
  <c r="DD11" i="4"/>
  <c r="DD12" i="4"/>
  <c r="DD13" i="4"/>
  <c r="DD14" i="4"/>
  <c r="DG14" i="4" s="1"/>
  <c r="DL14" i="4" s="1"/>
  <c r="DD15" i="4"/>
  <c r="DD16" i="4"/>
  <c r="DD17" i="4"/>
  <c r="DD18" i="4"/>
  <c r="DD19" i="4"/>
  <c r="DD20" i="4"/>
  <c r="DD21" i="4"/>
  <c r="DD22" i="4"/>
  <c r="DG22" i="4" s="1"/>
  <c r="DL22" i="4" s="1"/>
  <c r="DD23" i="4"/>
  <c r="DD24" i="4"/>
  <c r="DD25" i="4"/>
  <c r="DD26" i="4"/>
  <c r="DD27" i="4"/>
  <c r="DD28" i="4"/>
  <c r="DD29" i="4"/>
  <c r="DD31" i="4"/>
  <c r="DD3" i="4"/>
  <c r="D124" i="4"/>
  <c r="D125" i="4" s="1"/>
  <c r="E124" i="4"/>
  <c r="E125" i="4" s="1"/>
  <c r="F124" i="4"/>
  <c r="F125" i="4" s="1"/>
  <c r="G124" i="4"/>
  <c r="G125" i="4" s="1"/>
  <c r="H124" i="4"/>
  <c r="H125" i="4" s="1"/>
  <c r="I124" i="4"/>
  <c r="I125" i="4" s="1"/>
  <c r="J124" i="4"/>
  <c r="J125" i="4" s="1"/>
  <c r="D33" i="4"/>
  <c r="D34" i="4" s="1"/>
  <c r="E33" i="4"/>
  <c r="E34" i="4" s="1"/>
  <c r="F33" i="4"/>
  <c r="F34" i="4" s="1"/>
  <c r="G33" i="4"/>
  <c r="G34" i="4" s="1"/>
  <c r="H33" i="4"/>
  <c r="H34" i="4" s="1"/>
  <c r="I33" i="4"/>
  <c r="I34" i="4" s="1"/>
  <c r="J33" i="4"/>
  <c r="J34" i="4" s="1"/>
  <c r="K33" i="4"/>
  <c r="K34" i="4" s="1"/>
  <c r="L33" i="4"/>
  <c r="L34" i="4" s="1"/>
  <c r="M33" i="4"/>
  <c r="M34" i="4" s="1"/>
  <c r="N33" i="4"/>
  <c r="N34" i="4" s="1"/>
  <c r="O33" i="4"/>
  <c r="O34" i="4" s="1"/>
  <c r="P33" i="4"/>
  <c r="P34" i="4" s="1"/>
  <c r="Q33" i="4"/>
  <c r="Q34" i="4" s="1"/>
  <c r="R33" i="4"/>
  <c r="R34" i="4" s="1"/>
  <c r="S33" i="4"/>
  <c r="S34" i="4" s="1"/>
  <c r="T33" i="4"/>
  <c r="T34" i="4" s="1"/>
  <c r="U33" i="4"/>
  <c r="V33" i="4"/>
  <c r="V34" i="4" s="1"/>
  <c r="W33" i="4"/>
  <c r="W34" i="4" s="1"/>
  <c r="X33" i="4"/>
  <c r="X34" i="4" s="1"/>
  <c r="Y33" i="4"/>
  <c r="Y34" i="4" s="1"/>
  <c r="Z33" i="4"/>
  <c r="Z34" i="4" s="1"/>
  <c r="AA33" i="4"/>
  <c r="AA34" i="4" s="1"/>
  <c r="AB33" i="4"/>
  <c r="AB34" i="4" s="1"/>
  <c r="AC33" i="4"/>
  <c r="AC34" i="4" s="1"/>
  <c r="AD33" i="4"/>
  <c r="AD34" i="4" s="1"/>
  <c r="AE33" i="4"/>
  <c r="AE34" i="4" s="1"/>
  <c r="AF33" i="4"/>
  <c r="AF34" i="4" s="1"/>
  <c r="AG33" i="4"/>
  <c r="AG34" i="4" s="1"/>
  <c r="AH33" i="4"/>
  <c r="AH34" i="4" s="1"/>
  <c r="AI33" i="4"/>
  <c r="AI34" i="4" s="1"/>
  <c r="AJ33" i="4"/>
  <c r="AJ34" i="4" s="1"/>
  <c r="AK33" i="4"/>
  <c r="AK34" i="4" s="1"/>
  <c r="AL33" i="4"/>
  <c r="AL34" i="4" s="1"/>
  <c r="AM33" i="4"/>
  <c r="AN33" i="4"/>
  <c r="AN34" i="4" s="1"/>
  <c r="AO33" i="4"/>
  <c r="AO34" i="4" s="1"/>
  <c r="AP33" i="4"/>
  <c r="AP34" i="4" s="1"/>
  <c r="AQ33" i="4"/>
  <c r="AQ34" i="4" s="1"/>
  <c r="AR33" i="4"/>
  <c r="AR34" i="4" s="1"/>
  <c r="AS33" i="4"/>
  <c r="AS34" i="4" s="1"/>
  <c r="AT33" i="4"/>
  <c r="AT34" i="4" s="1"/>
  <c r="AU33" i="4"/>
  <c r="AV33" i="4"/>
  <c r="AV34" i="4" s="1"/>
  <c r="AW33" i="4"/>
  <c r="AW34" i="4" s="1"/>
  <c r="AX33" i="4"/>
  <c r="AX34" i="4" s="1"/>
  <c r="AY33" i="4"/>
  <c r="AY34" i="4" s="1"/>
  <c r="AZ33" i="4"/>
  <c r="AZ34" i="4" s="1"/>
  <c r="BA33" i="4"/>
  <c r="BA34" i="4" s="1"/>
  <c r="BB33" i="4"/>
  <c r="BB34" i="4" s="1"/>
  <c r="BC33" i="4"/>
  <c r="BC34" i="4" s="1"/>
  <c r="BD33" i="4"/>
  <c r="BD34" i="4" s="1"/>
  <c r="BE33" i="4"/>
  <c r="BE34" i="4" s="1"/>
  <c r="BF33" i="4"/>
  <c r="BF34" i="4" s="1"/>
  <c r="BG33" i="4"/>
  <c r="BG34" i="4" s="1"/>
  <c r="BH33" i="4"/>
  <c r="BH34" i="4" s="1"/>
  <c r="BI33" i="4"/>
  <c r="BI34" i="4" s="1"/>
  <c r="BJ33" i="4"/>
  <c r="BJ34" i="4" s="1"/>
  <c r="BK33" i="4"/>
  <c r="BK34" i="4" s="1"/>
  <c r="BL33" i="4"/>
  <c r="BL34" i="4" s="1"/>
  <c r="BM33" i="4"/>
  <c r="BN33" i="4"/>
  <c r="BN34" i="4" s="1"/>
  <c r="BO33" i="4"/>
  <c r="BO34" i="4" s="1"/>
  <c r="BP33" i="4"/>
  <c r="BP34" i="4" s="1"/>
  <c r="BQ33" i="4"/>
  <c r="BQ34" i="4" s="1"/>
  <c r="BR33" i="4"/>
  <c r="BR34" i="4" s="1"/>
  <c r="BS33" i="4"/>
  <c r="BS34" i="4" s="1"/>
  <c r="BT33" i="4"/>
  <c r="BT34" i="4" s="1"/>
  <c r="BU33" i="4"/>
  <c r="BV33" i="4"/>
  <c r="BV34" i="4" s="1"/>
  <c r="CS33" i="4"/>
  <c r="CS34" i="4" s="1"/>
  <c r="CT33" i="4"/>
  <c r="CT34" i="4" s="1"/>
  <c r="CU33" i="4"/>
  <c r="CU34" i="4" s="1"/>
  <c r="CV33" i="4"/>
  <c r="CV34" i="4" s="1"/>
  <c r="C33" i="4"/>
  <c r="C34" i="4" s="1"/>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AJ35" i="4"/>
  <c r="AK35" i="4"/>
  <c r="AL35" i="4"/>
  <c r="AM35" i="4"/>
  <c r="AN35" i="4"/>
  <c r="AO35" i="4"/>
  <c r="AP35" i="4"/>
  <c r="AQ35" i="4"/>
  <c r="AR35" i="4"/>
  <c r="AS35" i="4"/>
  <c r="AT35" i="4"/>
  <c r="AU35" i="4"/>
  <c r="AV35" i="4"/>
  <c r="AW35" i="4"/>
  <c r="AX35" i="4"/>
  <c r="AY35" i="4"/>
  <c r="AZ35" i="4"/>
  <c r="BA35" i="4"/>
  <c r="BB35" i="4"/>
  <c r="BC35" i="4"/>
  <c r="BD35" i="4"/>
  <c r="BE35" i="4"/>
  <c r="BF35" i="4"/>
  <c r="BG35" i="4"/>
  <c r="BH35" i="4"/>
  <c r="BI35" i="4"/>
  <c r="BJ35" i="4"/>
  <c r="BK35" i="4"/>
  <c r="BL35" i="4"/>
  <c r="BM35" i="4"/>
  <c r="BN35" i="4"/>
  <c r="BO35" i="4"/>
  <c r="BP35" i="4"/>
  <c r="BQ35" i="4"/>
  <c r="BR35" i="4"/>
  <c r="BS35" i="4"/>
  <c r="BT35" i="4"/>
  <c r="BU35" i="4"/>
  <c r="BV35" i="4"/>
  <c r="CS35" i="4"/>
  <c r="CT35" i="4"/>
  <c r="CU35" i="4"/>
  <c r="CV35" i="4"/>
  <c r="C35" i="4"/>
  <c r="CT38" i="4"/>
  <c r="CU38" i="4"/>
  <c r="CV38" i="4"/>
  <c r="CT39" i="4"/>
  <c r="CU39" i="4"/>
  <c r="CV39" i="4"/>
  <c r="CT40" i="4"/>
  <c r="CU40" i="4"/>
  <c r="CV40" i="4"/>
  <c r="CW40" i="4"/>
  <c r="CX40" i="4"/>
  <c r="CT41" i="4"/>
  <c r="CU41" i="4"/>
  <c r="CV41" i="4"/>
  <c r="CW41" i="4"/>
  <c r="CT42" i="4"/>
  <c r="CU42" i="4"/>
  <c r="CV42" i="4"/>
  <c r="CT43" i="4"/>
  <c r="CU43" i="4"/>
  <c r="CV43" i="4"/>
  <c r="CY43" i="4"/>
  <c r="CT44" i="4"/>
  <c r="CU44" i="4"/>
  <c r="CV44" i="4"/>
  <c r="CT45" i="4"/>
  <c r="CU45" i="4"/>
  <c r="CV45" i="4"/>
  <c r="CT46" i="4"/>
  <c r="CU46" i="4"/>
  <c r="CV46" i="4"/>
  <c r="CW46" i="4"/>
  <c r="CT47" i="4"/>
  <c r="CU47" i="4"/>
  <c r="CV47" i="4"/>
  <c r="CT48" i="4"/>
  <c r="CU48" i="4"/>
  <c r="CV48" i="4"/>
  <c r="CT49" i="4"/>
  <c r="CU49" i="4"/>
  <c r="CV49" i="4"/>
  <c r="CW49" i="4"/>
  <c r="CT50" i="4"/>
  <c r="CU50" i="4"/>
  <c r="CV50" i="4"/>
  <c r="CW50" i="4"/>
  <c r="CT51" i="4"/>
  <c r="CU51" i="4"/>
  <c r="CV51" i="4"/>
  <c r="CW51" i="4"/>
  <c r="CY51" i="4"/>
  <c r="CT52" i="4"/>
  <c r="CU52" i="4"/>
  <c r="CV52" i="4"/>
  <c r="CT53" i="4"/>
  <c r="CU53" i="4"/>
  <c r="CV53" i="4"/>
  <c r="CY53" i="4"/>
  <c r="CT54" i="4"/>
  <c r="CU54" i="4"/>
  <c r="CV54" i="4"/>
  <c r="CT55" i="4"/>
  <c r="CU55" i="4"/>
  <c r="CV55" i="4"/>
  <c r="CW55" i="4"/>
  <c r="CT56" i="4"/>
  <c r="CU56" i="4"/>
  <c r="CV56" i="4"/>
  <c r="CY56" i="4"/>
  <c r="CT57" i="4"/>
  <c r="CU57" i="4"/>
  <c r="CV57" i="4"/>
  <c r="CW57" i="4"/>
  <c r="CT58" i="4"/>
  <c r="CU58" i="4"/>
  <c r="CV58" i="4"/>
  <c r="CT59" i="4"/>
  <c r="CU59" i="4"/>
  <c r="CV59" i="4"/>
  <c r="CT60" i="4"/>
  <c r="CU60" i="4"/>
  <c r="CV60" i="4"/>
  <c r="CX60" i="4"/>
  <c r="CT61" i="4"/>
  <c r="CU61" i="4"/>
  <c r="CV61" i="4"/>
  <c r="CT62" i="4"/>
  <c r="CU62" i="4"/>
  <c r="CV62" i="4"/>
  <c r="CT63" i="4"/>
  <c r="CU63" i="4"/>
  <c r="CV63" i="4"/>
  <c r="CW63" i="4"/>
  <c r="CT64" i="4"/>
  <c r="CU64" i="4"/>
  <c r="CV64" i="4"/>
  <c r="CJ38" i="4"/>
  <c r="CK38" i="4"/>
  <c r="CL38" i="4"/>
  <c r="CM38" i="4"/>
  <c r="CN38" i="4"/>
  <c r="CJ39" i="4"/>
  <c r="CK39" i="4"/>
  <c r="CL39" i="4"/>
  <c r="CM39" i="4"/>
  <c r="CN39" i="4"/>
  <c r="CJ40" i="4"/>
  <c r="CK40" i="4"/>
  <c r="CL40" i="4"/>
  <c r="CM40" i="4"/>
  <c r="CN40" i="4"/>
  <c r="CJ41" i="4"/>
  <c r="CK41" i="4"/>
  <c r="CL41" i="4"/>
  <c r="CM41" i="4"/>
  <c r="CN41" i="4"/>
  <c r="CJ42" i="4"/>
  <c r="CK42" i="4"/>
  <c r="CL42" i="4"/>
  <c r="CM42" i="4"/>
  <c r="CN42" i="4"/>
  <c r="CJ43" i="4"/>
  <c r="CK43" i="4"/>
  <c r="CL43" i="4"/>
  <c r="CM43" i="4"/>
  <c r="CN43" i="4"/>
  <c r="CJ44" i="4"/>
  <c r="CK44" i="4"/>
  <c r="CL44" i="4"/>
  <c r="CM44" i="4"/>
  <c r="CN44" i="4"/>
  <c r="CJ45" i="4"/>
  <c r="CK45" i="4"/>
  <c r="CL45" i="4"/>
  <c r="CM45" i="4"/>
  <c r="CN45" i="4"/>
  <c r="CJ46" i="4"/>
  <c r="CK46" i="4"/>
  <c r="CL46" i="4"/>
  <c r="CM46" i="4"/>
  <c r="CN46" i="4"/>
  <c r="CJ47" i="4"/>
  <c r="CK47" i="4"/>
  <c r="CL47" i="4"/>
  <c r="CM47" i="4"/>
  <c r="CN47" i="4"/>
  <c r="CJ48" i="4"/>
  <c r="CK48" i="4"/>
  <c r="CL48" i="4"/>
  <c r="CM48" i="4"/>
  <c r="CN48" i="4"/>
  <c r="CJ49" i="4"/>
  <c r="CK49" i="4"/>
  <c r="CL49" i="4"/>
  <c r="CM49" i="4"/>
  <c r="CN49" i="4"/>
  <c r="CJ50" i="4"/>
  <c r="CK50" i="4"/>
  <c r="CL50" i="4"/>
  <c r="CM50" i="4"/>
  <c r="CN50" i="4"/>
  <c r="CJ51" i="4"/>
  <c r="CK51" i="4"/>
  <c r="CL51" i="4"/>
  <c r="CM51" i="4"/>
  <c r="CN51" i="4"/>
  <c r="CJ52" i="4"/>
  <c r="CK52" i="4"/>
  <c r="CL52" i="4"/>
  <c r="CM52" i="4"/>
  <c r="CN52" i="4"/>
  <c r="CJ53" i="4"/>
  <c r="CK53" i="4"/>
  <c r="CL53" i="4"/>
  <c r="CM53" i="4"/>
  <c r="CN53" i="4"/>
  <c r="CJ54" i="4"/>
  <c r="CK54" i="4"/>
  <c r="CL54" i="4"/>
  <c r="CM54" i="4"/>
  <c r="CN54" i="4"/>
  <c r="CJ55" i="4"/>
  <c r="CK55" i="4"/>
  <c r="CL55" i="4"/>
  <c r="CM55" i="4"/>
  <c r="CN55" i="4"/>
  <c r="CJ56" i="4"/>
  <c r="CK56" i="4"/>
  <c r="CL56" i="4"/>
  <c r="CM56" i="4"/>
  <c r="CN56" i="4"/>
  <c r="CJ57" i="4"/>
  <c r="CK57" i="4"/>
  <c r="CL57" i="4"/>
  <c r="CM57" i="4"/>
  <c r="CN57" i="4"/>
  <c r="CJ58" i="4"/>
  <c r="CK58" i="4"/>
  <c r="CL58" i="4"/>
  <c r="CM58" i="4"/>
  <c r="CN58" i="4"/>
  <c r="CJ59" i="4"/>
  <c r="CK59" i="4"/>
  <c r="CL59" i="4"/>
  <c r="CM59" i="4"/>
  <c r="CN59" i="4"/>
  <c r="CJ60" i="4"/>
  <c r="CK60" i="4"/>
  <c r="CL60" i="4"/>
  <c r="CM60" i="4"/>
  <c r="CN60" i="4"/>
  <c r="CJ61" i="4"/>
  <c r="CK61" i="4"/>
  <c r="CL61" i="4"/>
  <c r="CM61" i="4"/>
  <c r="CN61" i="4"/>
  <c r="CJ62" i="4"/>
  <c r="CK62" i="4"/>
  <c r="CL62" i="4"/>
  <c r="CM62" i="4"/>
  <c r="CN62" i="4"/>
  <c r="CJ63" i="4"/>
  <c r="CK63" i="4"/>
  <c r="CL63" i="4"/>
  <c r="CM63" i="4"/>
  <c r="CN63" i="4"/>
  <c r="CJ64" i="4"/>
  <c r="CK64" i="4"/>
  <c r="CL64" i="4"/>
  <c r="CM64" i="4"/>
  <c r="CN64" i="4"/>
  <c r="BX38" i="4"/>
  <c r="BY38" i="4"/>
  <c r="BZ38" i="4"/>
  <c r="CA38" i="4"/>
  <c r="CB38" i="4"/>
  <c r="CC38" i="4"/>
  <c r="CD38" i="4"/>
  <c r="CE38" i="4"/>
  <c r="CF38" i="4"/>
  <c r="CG38" i="4"/>
  <c r="CH38" i="4"/>
  <c r="CI38" i="4"/>
  <c r="BX39" i="4"/>
  <c r="BY39" i="4"/>
  <c r="BZ39" i="4"/>
  <c r="CA39" i="4"/>
  <c r="CB39" i="4"/>
  <c r="CC39" i="4"/>
  <c r="CD39" i="4"/>
  <c r="CE39" i="4"/>
  <c r="CF39" i="4"/>
  <c r="CG39" i="4"/>
  <c r="CH39" i="4"/>
  <c r="CI39" i="4"/>
  <c r="BX40" i="4"/>
  <c r="BY40" i="4"/>
  <c r="BZ40" i="4"/>
  <c r="CA40" i="4"/>
  <c r="CB40" i="4"/>
  <c r="CC40" i="4"/>
  <c r="CD40" i="4"/>
  <c r="CE40" i="4"/>
  <c r="CF40" i="4"/>
  <c r="CG40" i="4"/>
  <c r="CH40" i="4"/>
  <c r="CI40" i="4"/>
  <c r="BX41" i="4"/>
  <c r="BY41" i="4"/>
  <c r="BZ41" i="4"/>
  <c r="CA41" i="4"/>
  <c r="CB41" i="4"/>
  <c r="CC41" i="4"/>
  <c r="CD41" i="4"/>
  <c r="CE41" i="4"/>
  <c r="CF41" i="4"/>
  <c r="CG41" i="4"/>
  <c r="CH41" i="4"/>
  <c r="CI41" i="4"/>
  <c r="BX42" i="4"/>
  <c r="BY42" i="4"/>
  <c r="BZ42" i="4"/>
  <c r="CA42" i="4"/>
  <c r="CB42" i="4"/>
  <c r="CC42" i="4"/>
  <c r="CD42" i="4"/>
  <c r="CE42" i="4"/>
  <c r="CF42" i="4"/>
  <c r="CG42" i="4"/>
  <c r="CH42" i="4"/>
  <c r="CI42" i="4"/>
  <c r="BX43" i="4"/>
  <c r="BY43" i="4"/>
  <c r="BZ43" i="4"/>
  <c r="CA43" i="4"/>
  <c r="CB43" i="4"/>
  <c r="CC43" i="4"/>
  <c r="CD43" i="4"/>
  <c r="CE43" i="4"/>
  <c r="CF43" i="4"/>
  <c r="CG43" i="4"/>
  <c r="CH43" i="4"/>
  <c r="CI43" i="4"/>
  <c r="BX44" i="4"/>
  <c r="BY44" i="4"/>
  <c r="BZ44" i="4"/>
  <c r="CA44" i="4"/>
  <c r="CB44" i="4"/>
  <c r="CC44" i="4"/>
  <c r="CD44" i="4"/>
  <c r="CE44" i="4"/>
  <c r="CF44" i="4"/>
  <c r="CG44" i="4"/>
  <c r="CH44" i="4"/>
  <c r="CI44" i="4"/>
  <c r="BX45" i="4"/>
  <c r="BY45" i="4"/>
  <c r="BZ45" i="4"/>
  <c r="CA45" i="4"/>
  <c r="CB45" i="4"/>
  <c r="CC45" i="4"/>
  <c r="CD45" i="4"/>
  <c r="CE45" i="4"/>
  <c r="CF45" i="4"/>
  <c r="CG45" i="4"/>
  <c r="CH45" i="4"/>
  <c r="CI45" i="4"/>
  <c r="BX46" i="4"/>
  <c r="BY46" i="4"/>
  <c r="BZ46" i="4"/>
  <c r="CA46" i="4"/>
  <c r="CB46" i="4"/>
  <c r="CC46" i="4"/>
  <c r="CD46" i="4"/>
  <c r="CE46" i="4"/>
  <c r="CF46" i="4"/>
  <c r="CG46" i="4"/>
  <c r="CH46" i="4"/>
  <c r="CI46" i="4"/>
  <c r="BX47" i="4"/>
  <c r="BY47" i="4"/>
  <c r="BZ47" i="4"/>
  <c r="CA47" i="4"/>
  <c r="CB47" i="4"/>
  <c r="CC47" i="4"/>
  <c r="CD47" i="4"/>
  <c r="CE47" i="4"/>
  <c r="CF47" i="4"/>
  <c r="CG47" i="4"/>
  <c r="CH47" i="4"/>
  <c r="CI47" i="4"/>
  <c r="BX48" i="4"/>
  <c r="BY48" i="4"/>
  <c r="BZ48" i="4"/>
  <c r="CA48" i="4"/>
  <c r="CB48" i="4"/>
  <c r="CC48" i="4"/>
  <c r="CD48" i="4"/>
  <c r="CE48" i="4"/>
  <c r="CF48" i="4"/>
  <c r="CG48" i="4"/>
  <c r="CH48" i="4"/>
  <c r="CI48" i="4"/>
  <c r="BX49" i="4"/>
  <c r="BY49" i="4"/>
  <c r="BZ49" i="4"/>
  <c r="CA49" i="4"/>
  <c r="CB49" i="4"/>
  <c r="CC49" i="4"/>
  <c r="CD49" i="4"/>
  <c r="CE49" i="4"/>
  <c r="CF49" i="4"/>
  <c r="CG49" i="4"/>
  <c r="CH49" i="4"/>
  <c r="CI49" i="4"/>
  <c r="BX50" i="4"/>
  <c r="BY50" i="4"/>
  <c r="BZ50" i="4"/>
  <c r="CA50" i="4"/>
  <c r="CB50" i="4"/>
  <c r="CC50" i="4"/>
  <c r="CD50" i="4"/>
  <c r="CE50" i="4"/>
  <c r="CF50" i="4"/>
  <c r="CG50" i="4"/>
  <c r="CH50" i="4"/>
  <c r="CI50" i="4"/>
  <c r="BX51" i="4"/>
  <c r="BY51" i="4"/>
  <c r="BZ51" i="4"/>
  <c r="CA51" i="4"/>
  <c r="CB51" i="4"/>
  <c r="CC51" i="4"/>
  <c r="CD51" i="4"/>
  <c r="CE51" i="4"/>
  <c r="CF51" i="4"/>
  <c r="CG51" i="4"/>
  <c r="CH51" i="4"/>
  <c r="CI51" i="4"/>
  <c r="BX52" i="4"/>
  <c r="BY52" i="4"/>
  <c r="BZ52" i="4"/>
  <c r="CA52" i="4"/>
  <c r="CB52" i="4"/>
  <c r="CC52" i="4"/>
  <c r="CD52" i="4"/>
  <c r="CE52" i="4"/>
  <c r="CF52" i="4"/>
  <c r="CG52" i="4"/>
  <c r="CH52" i="4"/>
  <c r="CI52" i="4"/>
  <c r="BX53" i="4"/>
  <c r="BY53" i="4"/>
  <c r="BZ53" i="4"/>
  <c r="CA53" i="4"/>
  <c r="CB53" i="4"/>
  <c r="CC53" i="4"/>
  <c r="CD53" i="4"/>
  <c r="CE53" i="4"/>
  <c r="CF53" i="4"/>
  <c r="CG53" i="4"/>
  <c r="CH53" i="4"/>
  <c r="CI53" i="4"/>
  <c r="BX54" i="4"/>
  <c r="BY54" i="4"/>
  <c r="BZ54" i="4"/>
  <c r="CA54" i="4"/>
  <c r="CB54" i="4"/>
  <c r="CC54" i="4"/>
  <c r="CD54" i="4"/>
  <c r="CE54" i="4"/>
  <c r="CF54" i="4"/>
  <c r="CG54" i="4"/>
  <c r="CH54" i="4"/>
  <c r="CI54" i="4"/>
  <c r="BX55" i="4"/>
  <c r="BY55" i="4"/>
  <c r="BZ55" i="4"/>
  <c r="CA55" i="4"/>
  <c r="CB55" i="4"/>
  <c r="CC55" i="4"/>
  <c r="CD55" i="4"/>
  <c r="CE55" i="4"/>
  <c r="CF55" i="4"/>
  <c r="CG55" i="4"/>
  <c r="CH55" i="4"/>
  <c r="CI55" i="4"/>
  <c r="BX56" i="4"/>
  <c r="BY56" i="4"/>
  <c r="BZ56" i="4"/>
  <c r="CA56" i="4"/>
  <c r="CB56" i="4"/>
  <c r="CC56" i="4"/>
  <c r="CD56" i="4"/>
  <c r="CE56" i="4"/>
  <c r="CF56" i="4"/>
  <c r="CG56" i="4"/>
  <c r="CH56" i="4"/>
  <c r="CI56" i="4"/>
  <c r="BX57" i="4"/>
  <c r="BY57" i="4"/>
  <c r="BZ57" i="4"/>
  <c r="CA57" i="4"/>
  <c r="CB57" i="4"/>
  <c r="CC57" i="4"/>
  <c r="CD57" i="4"/>
  <c r="CE57" i="4"/>
  <c r="CF57" i="4"/>
  <c r="CG57" i="4"/>
  <c r="CH57" i="4"/>
  <c r="CI57" i="4"/>
  <c r="BX58" i="4"/>
  <c r="BY58" i="4"/>
  <c r="BZ58" i="4"/>
  <c r="CA58" i="4"/>
  <c r="CB58" i="4"/>
  <c r="CC58" i="4"/>
  <c r="CD58" i="4"/>
  <c r="CE58" i="4"/>
  <c r="CF58" i="4"/>
  <c r="CG58" i="4"/>
  <c r="CH58" i="4"/>
  <c r="CI58" i="4"/>
  <c r="BX59" i="4"/>
  <c r="BY59" i="4"/>
  <c r="BZ59" i="4"/>
  <c r="CA59" i="4"/>
  <c r="CB59" i="4"/>
  <c r="CC59" i="4"/>
  <c r="CD59" i="4"/>
  <c r="CE59" i="4"/>
  <c r="CF59" i="4"/>
  <c r="CG59" i="4"/>
  <c r="CH59" i="4"/>
  <c r="CI59" i="4"/>
  <c r="BX60" i="4"/>
  <c r="BY60" i="4"/>
  <c r="BZ60" i="4"/>
  <c r="CA60" i="4"/>
  <c r="CB60" i="4"/>
  <c r="CC60" i="4"/>
  <c r="CD60" i="4"/>
  <c r="CE60" i="4"/>
  <c r="CF60" i="4"/>
  <c r="CG60" i="4"/>
  <c r="CH60" i="4"/>
  <c r="CI60" i="4"/>
  <c r="BX61" i="4"/>
  <c r="BY61" i="4"/>
  <c r="BZ61" i="4"/>
  <c r="CA61" i="4"/>
  <c r="CB61" i="4"/>
  <c r="CC61" i="4"/>
  <c r="CD61" i="4"/>
  <c r="CE61" i="4"/>
  <c r="CF61" i="4"/>
  <c r="CG61" i="4"/>
  <c r="CH61" i="4"/>
  <c r="CI61" i="4"/>
  <c r="BX62" i="4"/>
  <c r="BY62" i="4"/>
  <c r="BZ62" i="4"/>
  <c r="CA62" i="4"/>
  <c r="CB62" i="4"/>
  <c r="CC62" i="4"/>
  <c r="CD62" i="4"/>
  <c r="CE62" i="4"/>
  <c r="CF62" i="4"/>
  <c r="CG62" i="4"/>
  <c r="CH62" i="4"/>
  <c r="CI62" i="4"/>
  <c r="BX63" i="4"/>
  <c r="BY63" i="4"/>
  <c r="BZ63" i="4"/>
  <c r="CA63" i="4"/>
  <c r="CB63" i="4"/>
  <c r="CC63" i="4"/>
  <c r="CD63" i="4"/>
  <c r="CE63" i="4"/>
  <c r="CF63" i="4"/>
  <c r="CG63" i="4"/>
  <c r="CH63" i="4"/>
  <c r="CI63" i="4"/>
  <c r="BX64" i="4"/>
  <c r="BY64" i="4"/>
  <c r="BZ64" i="4"/>
  <c r="CA64" i="4"/>
  <c r="CB64" i="4"/>
  <c r="CC64" i="4"/>
  <c r="CD64" i="4"/>
  <c r="CE64" i="4"/>
  <c r="CF64" i="4"/>
  <c r="CG64" i="4"/>
  <c r="CH64" i="4"/>
  <c r="CI64" i="4"/>
  <c r="BW39" i="4"/>
  <c r="BW40" i="4"/>
  <c r="BW41" i="4"/>
  <c r="BW42" i="4"/>
  <c r="BW43" i="4"/>
  <c r="BW44" i="4"/>
  <c r="BW45" i="4"/>
  <c r="BW46" i="4"/>
  <c r="BW47" i="4"/>
  <c r="BW48" i="4"/>
  <c r="BW49" i="4"/>
  <c r="BW50" i="4"/>
  <c r="BW51" i="4"/>
  <c r="BW52" i="4"/>
  <c r="BW53" i="4"/>
  <c r="BW54" i="4"/>
  <c r="BW55" i="4"/>
  <c r="BW56" i="4"/>
  <c r="BW57" i="4"/>
  <c r="BW58" i="4"/>
  <c r="BW59" i="4"/>
  <c r="BW60" i="4"/>
  <c r="BW61" i="4"/>
  <c r="BW62" i="4"/>
  <c r="BW63" i="4"/>
  <c r="BW64" i="4"/>
  <c r="BW38" i="4"/>
  <c r="BL38" i="4"/>
  <c r="BM38" i="4"/>
  <c r="BN38" i="4"/>
  <c r="BO38" i="4"/>
  <c r="BP38" i="4"/>
  <c r="BQ38" i="4"/>
  <c r="BR38" i="4"/>
  <c r="BS38" i="4"/>
  <c r="BT38" i="4"/>
  <c r="BU38" i="4"/>
  <c r="BV38" i="4"/>
  <c r="BL39" i="4"/>
  <c r="BM39" i="4"/>
  <c r="BN39" i="4"/>
  <c r="BO39" i="4"/>
  <c r="BP39" i="4"/>
  <c r="BQ39" i="4"/>
  <c r="BR39" i="4"/>
  <c r="BS39" i="4"/>
  <c r="BT39" i="4"/>
  <c r="BU39" i="4"/>
  <c r="BV39" i="4"/>
  <c r="BL40" i="4"/>
  <c r="BM40" i="4"/>
  <c r="BN40" i="4"/>
  <c r="BO40" i="4"/>
  <c r="BP40" i="4"/>
  <c r="BQ40" i="4"/>
  <c r="BR40" i="4"/>
  <c r="BS40" i="4"/>
  <c r="BT40" i="4"/>
  <c r="BU40" i="4"/>
  <c r="BV40" i="4"/>
  <c r="BL41" i="4"/>
  <c r="BM41" i="4"/>
  <c r="BN41" i="4"/>
  <c r="BO41" i="4"/>
  <c r="BP41" i="4"/>
  <c r="BQ41" i="4"/>
  <c r="BR41" i="4"/>
  <c r="BS41" i="4"/>
  <c r="BT41" i="4"/>
  <c r="BU41" i="4"/>
  <c r="BV41" i="4"/>
  <c r="BL42" i="4"/>
  <c r="BM42" i="4"/>
  <c r="BN42" i="4"/>
  <c r="BO42" i="4"/>
  <c r="BP42" i="4"/>
  <c r="BQ42" i="4"/>
  <c r="BR42" i="4"/>
  <c r="BS42" i="4"/>
  <c r="BT42" i="4"/>
  <c r="BU42" i="4"/>
  <c r="BV42" i="4"/>
  <c r="BL43" i="4"/>
  <c r="BM43" i="4"/>
  <c r="BN43" i="4"/>
  <c r="BO43" i="4"/>
  <c r="BP43" i="4"/>
  <c r="BQ43" i="4"/>
  <c r="BR43" i="4"/>
  <c r="BS43" i="4"/>
  <c r="BT43" i="4"/>
  <c r="BU43" i="4"/>
  <c r="BV43" i="4"/>
  <c r="BL44" i="4"/>
  <c r="BM44" i="4"/>
  <c r="BN44" i="4"/>
  <c r="BO44" i="4"/>
  <c r="BP44" i="4"/>
  <c r="BQ44" i="4"/>
  <c r="BR44" i="4"/>
  <c r="BS44" i="4"/>
  <c r="BT44" i="4"/>
  <c r="BU44" i="4"/>
  <c r="BV44" i="4"/>
  <c r="BL45" i="4"/>
  <c r="BM45" i="4"/>
  <c r="BN45" i="4"/>
  <c r="BO45" i="4"/>
  <c r="BP45" i="4"/>
  <c r="BQ45" i="4"/>
  <c r="BR45" i="4"/>
  <c r="BS45" i="4"/>
  <c r="BT45" i="4"/>
  <c r="BU45" i="4"/>
  <c r="BV45" i="4"/>
  <c r="BL46" i="4"/>
  <c r="BM46" i="4"/>
  <c r="BN46" i="4"/>
  <c r="BO46" i="4"/>
  <c r="BP46" i="4"/>
  <c r="BQ46" i="4"/>
  <c r="BR46" i="4"/>
  <c r="BS46" i="4"/>
  <c r="BT46" i="4"/>
  <c r="BU46" i="4"/>
  <c r="BV46" i="4"/>
  <c r="BL47" i="4"/>
  <c r="BM47" i="4"/>
  <c r="BN47" i="4"/>
  <c r="BO47" i="4"/>
  <c r="BP47" i="4"/>
  <c r="BQ47" i="4"/>
  <c r="BR47" i="4"/>
  <c r="BS47" i="4"/>
  <c r="BT47" i="4"/>
  <c r="BU47" i="4"/>
  <c r="BV47" i="4"/>
  <c r="BL48" i="4"/>
  <c r="BM48" i="4"/>
  <c r="BN48" i="4"/>
  <c r="BO48" i="4"/>
  <c r="BP48" i="4"/>
  <c r="BQ48" i="4"/>
  <c r="BR48" i="4"/>
  <c r="BS48" i="4"/>
  <c r="BT48" i="4"/>
  <c r="BU48" i="4"/>
  <c r="BV48" i="4"/>
  <c r="BL49" i="4"/>
  <c r="BM49" i="4"/>
  <c r="BN49" i="4"/>
  <c r="BO49" i="4"/>
  <c r="BP49" i="4"/>
  <c r="BQ49" i="4"/>
  <c r="BR49" i="4"/>
  <c r="BS49" i="4"/>
  <c r="BT49" i="4"/>
  <c r="BU49" i="4"/>
  <c r="BV49" i="4"/>
  <c r="BL50" i="4"/>
  <c r="BM50" i="4"/>
  <c r="BN50" i="4"/>
  <c r="BO50" i="4"/>
  <c r="BP50" i="4"/>
  <c r="BQ50" i="4"/>
  <c r="BR50" i="4"/>
  <c r="BS50" i="4"/>
  <c r="BT50" i="4"/>
  <c r="BU50" i="4"/>
  <c r="BV50" i="4"/>
  <c r="BL51" i="4"/>
  <c r="BM51" i="4"/>
  <c r="BN51" i="4"/>
  <c r="BO51" i="4"/>
  <c r="BP51" i="4"/>
  <c r="BQ51" i="4"/>
  <c r="BR51" i="4"/>
  <c r="BS51" i="4"/>
  <c r="BT51" i="4"/>
  <c r="BU51" i="4"/>
  <c r="BV51" i="4"/>
  <c r="BL52" i="4"/>
  <c r="BM52" i="4"/>
  <c r="BN52" i="4"/>
  <c r="BO52" i="4"/>
  <c r="BP52" i="4"/>
  <c r="BQ52" i="4"/>
  <c r="BR52" i="4"/>
  <c r="BS52" i="4"/>
  <c r="BT52" i="4"/>
  <c r="BU52" i="4"/>
  <c r="BV52" i="4"/>
  <c r="BL53" i="4"/>
  <c r="BM53" i="4"/>
  <c r="BN53" i="4"/>
  <c r="BO53" i="4"/>
  <c r="BP53" i="4"/>
  <c r="BQ53" i="4"/>
  <c r="BR53" i="4"/>
  <c r="BS53" i="4"/>
  <c r="BT53" i="4"/>
  <c r="BU53" i="4"/>
  <c r="BV53" i="4"/>
  <c r="BL54" i="4"/>
  <c r="BM54" i="4"/>
  <c r="BN54" i="4"/>
  <c r="BO54" i="4"/>
  <c r="BP54" i="4"/>
  <c r="BQ54" i="4"/>
  <c r="BR54" i="4"/>
  <c r="BS54" i="4"/>
  <c r="BT54" i="4"/>
  <c r="BU54" i="4"/>
  <c r="BV54" i="4"/>
  <c r="BL55" i="4"/>
  <c r="BM55" i="4"/>
  <c r="BN55" i="4"/>
  <c r="BO55" i="4"/>
  <c r="BP55" i="4"/>
  <c r="BQ55" i="4"/>
  <c r="BR55" i="4"/>
  <c r="BS55" i="4"/>
  <c r="BT55" i="4"/>
  <c r="BU55" i="4"/>
  <c r="BV55" i="4"/>
  <c r="BL56" i="4"/>
  <c r="BM56" i="4"/>
  <c r="BN56" i="4"/>
  <c r="BO56" i="4"/>
  <c r="BP56" i="4"/>
  <c r="BQ56" i="4"/>
  <c r="BR56" i="4"/>
  <c r="BS56" i="4"/>
  <c r="BT56" i="4"/>
  <c r="BU56" i="4"/>
  <c r="BV56" i="4"/>
  <c r="BL57" i="4"/>
  <c r="BM57" i="4"/>
  <c r="BN57" i="4"/>
  <c r="BO57" i="4"/>
  <c r="BP57" i="4"/>
  <c r="BQ57" i="4"/>
  <c r="BR57" i="4"/>
  <c r="BS57" i="4"/>
  <c r="BT57" i="4"/>
  <c r="BU57" i="4"/>
  <c r="BV57" i="4"/>
  <c r="BL58" i="4"/>
  <c r="BM58" i="4"/>
  <c r="BN58" i="4"/>
  <c r="BO58" i="4"/>
  <c r="BP58" i="4"/>
  <c r="BQ58" i="4"/>
  <c r="BR58" i="4"/>
  <c r="BS58" i="4"/>
  <c r="BT58" i="4"/>
  <c r="BU58" i="4"/>
  <c r="BV58" i="4"/>
  <c r="BL59" i="4"/>
  <c r="BM59" i="4"/>
  <c r="BN59" i="4"/>
  <c r="BO59" i="4"/>
  <c r="BP59" i="4"/>
  <c r="BQ59" i="4"/>
  <c r="BR59" i="4"/>
  <c r="BS59" i="4"/>
  <c r="BT59" i="4"/>
  <c r="BU59" i="4"/>
  <c r="BV59" i="4"/>
  <c r="BL60" i="4"/>
  <c r="BM60" i="4"/>
  <c r="BN60" i="4"/>
  <c r="BO60" i="4"/>
  <c r="BP60" i="4"/>
  <c r="BQ60" i="4"/>
  <c r="BR60" i="4"/>
  <c r="BS60" i="4"/>
  <c r="BT60" i="4"/>
  <c r="BU60" i="4"/>
  <c r="BV60" i="4"/>
  <c r="BL61" i="4"/>
  <c r="BM61" i="4"/>
  <c r="BN61" i="4"/>
  <c r="BO61" i="4"/>
  <c r="BP61" i="4"/>
  <c r="BQ61" i="4"/>
  <c r="BR61" i="4"/>
  <c r="BS61" i="4"/>
  <c r="BT61" i="4"/>
  <c r="BU61" i="4"/>
  <c r="BV61" i="4"/>
  <c r="BL62" i="4"/>
  <c r="BM62" i="4"/>
  <c r="BN62" i="4"/>
  <c r="BO62" i="4"/>
  <c r="BP62" i="4"/>
  <c r="BQ62" i="4"/>
  <c r="BR62" i="4"/>
  <c r="BS62" i="4"/>
  <c r="BT62" i="4"/>
  <c r="BU62" i="4"/>
  <c r="BV62" i="4"/>
  <c r="BL63" i="4"/>
  <c r="BM63" i="4"/>
  <c r="BN63" i="4"/>
  <c r="BO63" i="4"/>
  <c r="BP63" i="4"/>
  <c r="BQ63" i="4"/>
  <c r="BR63" i="4"/>
  <c r="BS63" i="4"/>
  <c r="BT63" i="4"/>
  <c r="BU63" i="4"/>
  <c r="BV63" i="4"/>
  <c r="BL64" i="4"/>
  <c r="BM64" i="4"/>
  <c r="BN64" i="4"/>
  <c r="BO64" i="4"/>
  <c r="BP64" i="4"/>
  <c r="BQ64" i="4"/>
  <c r="BR64" i="4"/>
  <c r="BS64" i="4"/>
  <c r="BT64" i="4"/>
  <c r="BU64" i="4"/>
  <c r="BV64" i="4"/>
  <c r="BK39" i="4"/>
  <c r="BK40" i="4"/>
  <c r="BK41" i="4"/>
  <c r="BK42" i="4"/>
  <c r="BK43" i="4"/>
  <c r="BK44" i="4"/>
  <c r="BK45" i="4"/>
  <c r="BK46" i="4"/>
  <c r="BK47" i="4"/>
  <c r="BK48" i="4"/>
  <c r="BK49" i="4"/>
  <c r="BK50" i="4"/>
  <c r="BK51" i="4"/>
  <c r="BK52" i="4"/>
  <c r="BK53" i="4"/>
  <c r="BK54" i="4"/>
  <c r="BK55" i="4"/>
  <c r="BK56" i="4"/>
  <c r="BK57" i="4"/>
  <c r="BK58" i="4"/>
  <c r="BK59" i="4"/>
  <c r="BK60" i="4"/>
  <c r="BK61" i="4"/>
  <c r="BK62" i="4"/>
  <c r="BK63" i="4"/>
  <c r="BK64" i="4"/>
  <c r="BK38" i="4"/>
  <c r="AZ38" i="4"/>
  <c r="BA38" i="4"/>
  <c r="BB38" i="4"/>
  <c r="BC38" i="4"/>
  <c r="BD38" i="4"/>
  <c r="BE38" i="4"/>
  <c r="BF38" i="4"/>
  <c r="BG38" i="4"/>
  <c r="BH38" i="4"/>
  <c r="BI38" i="4"/>
  <c r="BJ38" i="4"/>
  <c r="AZ39" i="4"/>
  <c r="BA39" i="4"/>
  <c r="BB39" i="4"/>
  <c r="BC39" i="4"/>
  <c r="BD39" i="4"/>
  <c r="BE39" i="4"/>
  <c r="BF39" i="4"/>
  <c r="BG39" i="4"/>
  <c r="BH39" i="4"/>
  <c r="BI39" i="4"/>
  <c r="BJ39" i="4"/>
  <c r="AZ40" i="4"/>
  <c r="BA40" i="4"/>
  <c r="BB40" i="4"/>
  <c r="BC40" i="4"/>
  <c r="BD40" i="4"/>
  <c r="BE40" i="4"/>
  <c r="BF40" i="4"/>
  <c r="BG40" i="4"/>
  <c r="BH40" i="4"/>
  <c r="BI40" i="4"/>
  <c r="BJ40" i="4"/>
  <c r="AZ41" i="4"/>
  <c r="BA41" i="4"/>
  <c r="BB41" i="4"/>
  <c r="BC41" i="4"/>
  <c r="BD41" i="4"/>
  <c r="BE41" i="4"/>
  <c r="BF41" i="4"/>
  <c r="BG41" i="4"/>
  <c r="BH41" i="4"/>
  <c r="BI41" i="4"/>
  <c r="BJ41" i="4"/>
  <c r="AZ42" i="4"/>
  <c r="BA42" i="4"/>
  <c r="BB42" i="4"/>
  <c r="BC42" i="4"/>
  <c r="BD42" i="4"/>
  <c r="BE42" i="4"/>
  <c r="BF42" i="4"/>
  <c r="BG42" i="4"/>
  <c r="BH42" i="4"/>
  <c r="BI42" i="4"/>
  <c r="BJ42" i="4"/>
  <c r="AZ43" i="4"/>
  <c r="BA43" i="4"/>
  <c r="BB43" i="4"/>
  <c r="BC43" i="4"/>
  <c r="BD43" i="4"/>
  <c r="BE43" i="4"/>
  <c r="BF43" i="4"/>
  <c r="BG43" i="4"/>
  <c r="BH43" i="4"/>
  <c r="BI43" i="4"/>
  <c r="BJ43" i="4"/>
  <c r="AZ44" i="4"/>
  <c r="BA44" i="4"/>
  <c r="BB44" i="4"/>
  <c r="BC44" i="4"/>
  <c r="BD44" i="4"/>
  <c r="BE44" i="4"/>
  <c r="BF44" i="4"/>
  <c r="BG44" i="4"/>
  <c r="BH44" i="4"/>
  <c r="BI44" i="4"/>
  <c r="BJ44" i="4"/>
  <c r="AZ45" i="4"/>
  <c r="BA45" i="4"/>
  <c r="BB45" i="4"/>
  <c r="BC45" i="4"/>
  <c r="BD45" i="4"/>
  <c r="BE45" i="4"/>
  <c r="BF45" i="4"/>
  <c r="BG45" i="4"/>
  <c r="BH45" i="4"/>
  <c r="BI45" i="4"/>
  <c r="BJ45" i="4"/>
  <c r="AZ46" i="4"/>
  <c r="BA46" i="4"/>
  <c r="BB46" i="4"/>
  <c r="BC46" i="4"/>
  <c r="BD46" i="4"/>
  <c r="BE46" i="4"/>
  <c r="BF46" i="4"/>
  <c r="BG46" i="4"/>
  <c r="BH46" i="4"/>
  <c r="BI46" i="4"/>
  <c r="BJ46" i="4"/>
  <c r="AZ47" i="4"/>
  <c r="BA47" i="4"/>
  <c r="BB47" i="4"/>
  <c r="BC47" i="4"/>
  <c r="BD47" i="4"/>
  <c r="BE47" i="4"/>
  <c r="BF47" i="4"/>
  <c r="BG47" i="4"/>
  <c r="BH47" i="4"/>
  <c r="BI47" i="4"/>
  <c r="BJ47" i="4"/>
  <c r="AZ48" i="4"/>
  <c r="BA48" i="4"/>
  <c r="BB48" i="4"/>
  <c r="BC48" i="4"/>
  <c r="BD48" i="4"/>
  <c r="BE48" i="4"/>
  <c r="BF48" i="4"/>
  <c r="BG48" i="4"/>
  <c r="BH48" i="4"/>
  <c r="BI48" i="4"/>
  <c r="BJ48" i="4"/>
  <c r="AZ49" i="4"/>
  <c r="BA49" i="4"/>
  <c r="BB49" i="4"/>
  <c r="BC49" i="4"/>
  <c r="BD49" i="4"/>
  <c r="BE49" i="4"/>
  <c r="BF49" i="4"/>
  <c r="BG49" i="4"/>
  <c r="BH49" i="4"/>
  <c r="BI49" i="4"/>
  <c r="BJ49" i="4"/>
  <c r="AZ50" i="4"/>
  <c r="BA50" i="4"/>
  <c r="BB50" i="4"/>
  <c r="BC50" i="4"/>
  <c r="BD50" i="4"/>
  <c r="BE50" i="4"/>
  <c r="BF50" i="4"/>
  <c r="BG50" i="4"/>
  <c r="BH50" i="4"/>
  <c r="BI50" i="4"/>
  <c r="BJ50" i="4"/>
  <c r="AZ51" i="4"/>
  <c r="BA51" i="4"/>
  <c r="BB51" i="4"/>
  <c r="BC51" i="4"/>
  <c r="BD51" i="4"/>
  <c r="BE51" i="4"/>
  <c r="BF51" i="4"/>
  <c r="BG51" i="4"/>
  <c r="BH51" i="4"/>
  <c r="BI51" i="4"/>
  <c r="BJ51" i="4"/>
  <c r="AZ52" i="4"/>
  <c r="BA52" i="4"/>
  <c r="BB52" i="4"/>
  <c r="BC52" i="4"/>
  <c r="BD52" i="4"/>
  <c r="BE52" i="4"/>
  <c r="BF52" i="4"/>
  <c r="BG52" i="4"/>
  <c r="BH52" i="4"/>
  <c r="BI52" i="4"/>
  <c r="BJ52" i="4"/>
  <c r="AZ53" i="4"/>
  <c r="BA53" i="4"/>
  <c r="BB53" i="4"/>
  <c r="BC53" i="4"/>
  <c r="BD53" i="4"/>
  <c r="BE53" i="4"/>
  <c r="BF53" i="4"/>
  <c r="BG53" i="4"/>
  <c r="BH53" i="4"/>
  <c r="BI53" i="4"/>
  <c r="BJ53" i="4"/>
  <c r="AZ54" i="4"/>
  <c r="BA54" i="4"/>
  <c r="BB54" i="4"/>
  <c r="BC54" i="4"/>
  <c r="BD54" i="4"/>
  <c r="BE54" i="4"/>
  <c r="BF54" i="4"/>
  <c r="BG54" i="4"/>
  <c r="BH54" i="4"/>
  <c r="BI54" i="4"/>
  <c r="BJ54" i="4"/>
  <c r="AZ55" i="4"/>
  <c r="BA55" i="4"/>
  <c r="BB55" i="4"/>
  <c r="BC55" i="4"/>
  <c r="BD55" i="4"/>
  <c r="BE55" i="4"/>
  <c r="BF55" i="4"/>
  <c r="BG55" i="4"/>
  <c r="BH55" i="4"/>
  <c r="BI55" i="4"/>
  <c r="BJ55" i="4"/>
  <c r="AZ56" i="4"/>
  <c r="BA56" i="4"/>
  <c r="BB56" i="4"/>
  <c r="BC56" i="4"/>
  <c r="BD56" i="4"/>
  <c r="BE56" i="4"/>
  <c r="BF56" i="4"/>
  <c r="BG56" i="4"/>
  <c r="BH56" i="4"/>
  <c r="BI56" i="4"/>
  <c r="BJ56" i="4"/>
  <c r="AZ57" i="4"/>
  <c r="BA57" i="4"/>
  <c r="BB57" i="4"/>
  <c r="BC57" i="4"/>
  <c r="BD57" i="4"/>
  <c r="BE57" i="4"/>
  <c r="BF57" i="4"/>
  <c r="BG57" i="4"/>
  <c r="BH57" i="4"/>
  <c r="BI57" i="4"/>
  <c r="BJ57" i="4"/>
  <c r="AZ58" i="4"/>
  <c r="BA58" i="4"/>
  <c r="BB58" i="4"/>
  <c r="BC58" i="4"/>
  <c r="BD58" i="4"/>
  <c r="BE58" i="4"/>
  <c r="BF58" i="4"/>
  <c r="BG58" i="4"/>
  <c r="BH58" i="4"/>
  <c r="BI58" i="4"/>
  <c r="BJ58" i="4"/>
  <c r="AZ59" i="4"/>
  <c r="BA59" i="4"/>
  <c r="BB59" i="4"/>
  <c r="BC59" i="4"/>
  <c r="BD59" i="4"/>
  <c r="BE59" i="4"/>
  <c r="BF59" i="4"/>
  <c r="BG59" i="4"/>
  <c r="BH59" i="4"/>
  <c r="BI59" i="4"/>
  <c r="BJ59" i="4"/>
  <c r="AZ60" i="4"/>
  <c r="BA60" i="4"/>
  <c r="BB60" i="4"/>
  <c r="BC60" i="4"/>
  <c r="BD60" i="4"/>
  <c r="BE60" i="4"/>
  <c r="BF60" i="4"/>
  <c r="BG60" i="4"/>
  <c r="BH60" i="4"/>
  <c r="BI60" i="4"/>
  <c r="BJ60" i="4"/>
  <c r="AZ61" i="4"/>
  <c r="BA61" i="4"/>
  <c r="BB61" i="4"/>
  <c r="BC61" i="4"/>
  <c r="BD61" i="4"/>
  <c r="BE61" i="4"/>
  <c r="BF61" i="4"/>
  <c r="BG61" i="4"/>
  <c r="BH61" i="4"/>
  <c r="BI61" i="4"/>
  <c r="BJ61" i="4"/>
  <c r="AZ62" i="4"/>
  <c r="BA62" i="4"/>
  <c r="BB62" i="4"/>
  <c r="BC62" i="4"/>
  <c r="BD62" i="4"/>
  <c r="BE62" i="4"/>
  <c r="BF62" i="4"/>
  <c r="BG62" i="4"/>
  <c r="BH62" i="4"/>
  <c r="BI62" i="4"/>
  <c r="BJ62" i="4"/>
  <c r="AZ63" i="4"/>
  <c r="BA63" i="4"/>
  <c r="BB63" i="4"/>
  <c r="BC63" i="4"/>
  <c r="BD63" i="4"/>
  <c r="BE63" i="4"/>
  <c r="BF63" i="4"/>
  <c r="BG63" i="4"/>
  <c r="BH63" i="4"/>
  <c r="BI63" i="4"/>
  <c r="BJ63" i="4"/>
  <c r="AZ64" i="4"/>
  <c r="BA64" i="4"/>
  <c r="BB64" i="4"/>
  <c r="BC64" i="4"/>
  <c r="BD64" i="4"/>
  <c r="BE64" i="4"/>
  <c r="BF64" i="4"/>
  <c r="BG64" i="4"/>
  <c r="BH64" i="4"/>
  <c r="BI64" i="4"/>
  <c r="BJ64" i="4"/>
  <c r="AM39" i="4"/>
  <c r="AN39" i="4"/>
  <c r="AO39" i="4"/>
  <c r="AP39" i="4"/>
  <c r="AQ39" i="4"/>
  <c r="AR39" i="4"/>
  <c r="AS39" i="4"/>
  <c r="AT39" i="4"/>
  <c r="AU39" i="4"/>
  <c r="AV39" i="4"/>
  <c r="AW39" i="4"/>
  <c r="AX39" i="4"/>
  <c r="AY39" i="4"/>
  <c r="AM40" i="4"/>
  <c r="AN40" i="4"/>
  <c r="AO40" i="4"/>
  <c r="AP40" i="4"/>
  <c r="AQ40" i="4"/>
  <c r="AR40" i="4"/>
  <c r="AS40" i="4"/>
  <c r="AT40" i="4"/>
  <c r="AU40" i="4"/>
  <c r="AV40" i="4"/>
  <c r="AW40" i="4"/>
  <c r="AX40" i="4"/>
  <c r="AY40" i="4"/>
  <c r="AM41" i="4"/>
  <c r="AN41" i="4"/>
  <c r="AO41" i="4"/>
  <c r="AP41" i="4"/>
  <c r="AQ41" i="4"/>
  <c r="AR41" i="4"/>
  <c r="AS41" i="4"/>
  <c r="AT41" i="4"/>
  <c r="AU41" i="4"/>
  <c r="AV41" i="4"/>
  <c r="AW41" i="4"/>
  <c r="AX41" i="4"/>
  <c r="AY41" i="4"/>
  <c r="AM42" i="4"/>
  <c r="AN42" i="4"/>
  <c r="AO42" i="4"/>
  <c r="AP42" i="4"/>
  <c r="AQ42" i="4"/>
  <c r="AR42" i="4"/>
  <c r="AS42" i="4"/>
  <c r="AT42" i="4"/>
  <c r="AU42" i="4"/>
  <c r="AV42" i="4"/>
  <c r="AW42" i="4"/>
  <c r="AX42" i="4"/>
  <c r="AY42" i="4"/>
  <c r="AM43" i="4"/>
  <c r="AN43" i="4"/>
  <c r="AO43" i="4"/>
  <c r="AP43" i="4"/>
  <c r="AQ43" i="4"/>
  <c r="AR43" i="4"/>
  <c r="AS43" i="4"/>
  <c r="AT43" i="4"/>
  <c r="AU43" i="4"/>
  <c r="AV43" i="4"/>
  <c r="AW43" i="4"/>
  <c r="AX43" i="4"/>
  <c r="AY43" i="4"/>
  <c r="AM44" i="4"/>
  <c r="AN44" i="4"/>
  <c r="AO44" i="4"/>
  <c r="AP44" i="4"/>
  <c r="AQ44" i="4"/>
  <c r="AR44" i="4"/>
  <c r="AS44" i="4"/>
  <c r="AT44" i="4"/>
  <c r="AU44" i="4"/>
  <c r="AV44" i="4"/>
  <c r="AW44" i="4"/>
  <c r="AX44" i="4"/>
  <c r="AY44" i="4"/>
  <c r="AM45" i="4"/>
  <c r="AN45" i="4"/>
  <c r="AO45" i="4"/>
  <c r="AP45" i="4"/>
  <c r="AQ45" i="4"/>
  <c r="AR45" i="4"/>
  <c r="AS45" i="4"/>
  <c r="AT45" i="4"/>
  <c r="AU45" i="4"/>
  <c r="AV45" i="4"/>
  <c r="AW45" i="4"/>
  <c r="AX45" i="4"/>
  <c r="AY45" i="4"/>
  <c r="AM46" i="4"/>
  <c r="AN46" i="4"/>
  <c r="AO46" i="4"/>
  <c r="AP46" i="4"/>
  <c r="AQ46" i="4"/>
  <c r="AR46" i="4"/>
  <c r="AS46" i="4"/>
  <c r="AT46" i="4"/>
  <c r="AU46" i="4"/>
  <c r="AV46" i="4"/>
  <c r="AW46" i="4"/>
  <c r="AX46" i="4"/>
  <c r="AY46" i="4"/>
  <c r="AM47" i="4"/>
  <c r="AN47" i="4"/>
  <c r="AO47" i="4"/>
  <c r="AP47" i="4"/>
  <c r="AQ47" i="4"/>
  <c r="AR47" i="4"/>
  <c r="AS47" i="4"/>
  <c r="AT47" i="4"/>
  <c r="AU47" i="4"/>
  <c r="AV47" i="4"/>
  <c r="AW47" i="4"/>
  <c r="AX47" i="4"/>
  <c r="AY47" i="4"/>
  <c r="AM48" i="4"/>
  <c r="AN48" i="4"/>
  <c r="AO48" i="4"/>
  <c r="AP48" i="4"/>
  <c r="AQ48" i="4"/>
  <c r="AR48" i="4"/>
  <c r="AS48" i="4"/>
  <c r="AT48" i="4"/>
  <c r="AU48" i="4"/>
  <c r="AV48" i="4"/>
  <c r="AW48" i="4"/>
  <c r="AX48" i="4"/>
  <c r="AY48" i="4"/>
  <c r="AM49" i="4"/>
  <c r="AN49" i="4"/>
  <c r="AO49" i="4"/>
  <c r="AP49" i="4"/>
  <c r="AQ49" i="4"/>
  <c r="AR49" i="4"/>
  <c r="AS49" i="4"/>
  <c r="AT49" i="4"/>
  <c r="AU49" i="4"/>
  <c r="AV49" i="4"/>
  <c r="AW49" i="4"/>
  <c r="AX49" i="4"/>
  <c r="AY49" i="4"/>
  <c r="AM50" i="4"/>
  <c r="AN50" i="4"/>
  <c r="AO50" i="4"/>
  <c r="AP50" i="4"/>
  <c r="AQ50" i="4"/>
  <c r="AR50" i="4"/>
  <c r="AS50" i="4"/>
  <c r="AT50" i="4"/>
  <c r="AU50" i="4"/>
  <c r="AV50" i="4"/>
  <c r="AW50" i="4"/>
  <c r="AX50" i="4"/>
  <c r="AY50" i="4"/>
  <c r="AM51" i="4"/>
  <c r="AN51" i="4"/>
  <c r="AO51" i="4"/>
  <c r="AP51" i="4"/>
  <c r="AQ51" i="4"/>
  <c r="AR51" i="4"/>
  <c r="AS51" i="4"/>
  <c r="AT51" i="4"/>
  <c r="AU51" i="4"/>
  <c r="AV51" i="4"/>
  <c r="AW51" i="4"/>
  <c r="AX51" i="4"/>
  <c r="AY51" i="4"/>
  <c r="AM52" i="4"/>
  <c r="AN52" i="4"/>
  <c r="AO52" i="4"/>
  <c r="AP52" i="4"/>
  <c r="AQ52" i="4"/>
  <c r="AR52" i="4"/>
  <c r="AS52" i="4"/>
  <c r="AT52" i="4"/>
  <c r="AU52" i="4"/>
  <c r="AV52" i="4"/>
  <c r="AW52" i="4"/>
  <c r="AX52" i="4"/>
  <c r="AY52" i="4"/>
  <c r="AM53" i="4"/>
  <c r="AN53" i="4"/>
  <c r="AO53" i="4"/>
  <c r="AP53" i="4"/>
  <c r="AQ53" i="4"/>
  <c r="AR53" i="4"/>
  <c r="AS53" i="4"/>
  <c r="AT53" i="4"/>
  <c r="AU53" i="4"/>
  <c r="AV53" i="4"/>
  <c r="AW53" i="4"/>
  <c r="AX53" i="4"/>
  <c r="AY53" i="4"/>
  <c r="AM54" i="4"/>
  <c r="AN54" i="4"/>
  <c r="AO54" i="4"/>
  <c r="AP54" i="4"/>
  <c r="AQ54" i="4"/>
  <c r="AR54" i="4"/>
  <c r="AS54" i="4"/>
  <c r="AT54" i="4"/>
  <c r="AU54" i="4"/>
  <c r="AV54" i="4"/>
  <c r="AW54" i="4"/>
  <c r="AX54" i="4"/>
  <c r="AY54" i="4"/>
  <c r="AM55" i="4"/>
  <c r="AN55" i="4"/>
  <c r="AO55" i="4"/>
  <c r="AP55" i="4"/>
  <c r="AQ55" i="4"/>
  <c r="AR55" i="4"/>
  <c r="AS55" i="4"/>
  <c r="AT55" i="4"/>
  <c r="AU55" i="4"/>
  <c r="AV55" i="4"/>
  <c r="AW55" i="4"/>
  <c r="AX55" i="4"/>
  <c r="AY55" i="4"/>
  <c r="AM56" i="4"/>
  <c r="AN56" i="4"/>
  <c r="AO56" i="4"/>
  <c r="AP56" i="4"/>
  <c r="AQ56" i="4"/>
  <c r="AR56" i="4"/>
  <c r="AS56" i="4"/>
  <c r="AT56" i="4"/>
  <c r="AU56" i="4"/>
  <c r="AV56" i="4"/>
  <c r="AW56" i="4"/>
  <c r="AX56" i="4"/>
  <c r="AY56" i="4"/>
  <c r="AM57" i="4"/>
  <c r="AN57" i="4"/>
  <c r="AO57" i="4"/>
  <c r="AP57" i="4"/>
  <c r="AQ57" i="4"/>
  <c r="AR57" i="4"/>
  <c r="AS57" i="4"/>
  <c r="AT57" i="4"/>
  <c r="AU57" i="4"/>
  <c r="AV57" i="4"/>
  <c r="AW57" i="4"/>
  <c r="AX57" i="4"/>
  <c r="AY57" i="4"/>
  <c r="AM58" i="4"/>
  <c r="AN58" i="4"/>
  <c r="AO58" i="4"/>
  <c r="AP58" i="4"/>
  <c r="AQ58" i="4"/>
  <c r="AR58" i="4"/>
  <c r="AS58" i="4"/>
  <c r="AT58" i="4"/>
  <c r="AU58" i="4"/>
  <c r="AV58" i="4"/>
  <c r="AW58" i="4"/>
  <c r="AX58" i="4"/>
  <c r="AY58" i="4"/>
  <c r="AM59" i="4"/>
  <c r="AN59" i="4"/>
  <c r="AO59" i="4"/>
  <c r="AP59" i="4"/>
  <c r="AQ59" i="4"/>
  <c r="AR59" i="4"/>
  <c r="AS59" i="4"/>
  <c r="AT59" i="4"/>
  <c r="AU59" i="4"/>
  <c r="AV59" i="4"/>
  <c r="AW59" i="4"/>
  <c r="AX59" i="4"/>
  <c r="AY59" i="4"/>
  <c r="AM60" i="4"/>
  <c r="AN60" i="4"/>
  <c r="AO60" i="4"/>
  <c r="AP60" i="4"/>
  <c r="AQ60" i="4"/>
  <c r="AR60" i="4"/>
  <c r="AS60" i="4"/>
  <c r="AT60" i="4"/>
  <c r="AU60" i="4"/>
  <c r="AV60" i="4"/>
  <c r="AW60" i="4"/>
  <c r="AX60" i="4"/>
  <c r="AY60" i="4"/>
  <c r="AM61" i="4"/>
  <c r="AN61" i="4"/>
  <c r="AO61" i="4"/>
  <c r="AP61" i="4"/>
  <c r="AQ61" i="4"/>
  <c r="AR61" i="4"/>
  <c r="AS61" i="4"/>
  <c r="AT61" i="4"/>
  <c r="AU61" i="4"/>
  <c r="AV61" i="4"/>
  <c r="AW61" i="4"/>
  <c r="AX61" i="4"/>
  <c r="AY61" i="4"/>
  <c r="AM62" i="4"/>
  <c r="AN62" i="4"/>
  <c r="AO62" i="4"/>
  <c r="AP62" i="4"/>
  <c r="AQ62" i="4"/>
  <c r="AR62" i="4"/>
  <c r="AS62" i="4"/>
  <c r="AT62" i="4"/>
  <c r="AU62" i="4"/>
  <c r="AV62" i="4"/>
  <c r="AW62" i="4"/>
  <c r="AX62" i="4"/>
  <c r="AY62" i="4"/>
  <c r="AM63" i="4"/>
  <c r="AN63" i="4"/>
  <c r="AO63" i="4"/>
  <c r="AP63" i="4"/>
  <c r="AQ63" i="4"/>
  <c r="AR63" i="4"/>
  <c r="AS63" i="4"/>
  <c r="AT63" i="4"/>
  <c r="AU63" i="4"/>
  <c r="AV63" i="4"/>
  <c r="AW63" i="4"/>
  <c r="AX63" i="4"/>
  <c r="AY63" i="4"/>
  <c r="AM64" i="4"/>
  <c r="AN64" i="4"/>
  <c r="AO64" i="4"/>
  <c r="AP64" i="4"/>
  <c r="AQ64" i="4"/>
  <c r="AR64" i="4"/>
  <c r="AS64" i="4"/>
  <c r="AT64" i="4"/>
  <c r="AU64" i="4"/>
  <c r="AV64" i="4"/>
  <c r="AW64" i="4"/>
  <c r="AX64" i="4"/>
  <c r="AY64" i="4"/>
  <c r="AA39" i="4"/>
  <c r="AB39" i="4"/>
  <c r="AC39" i="4"/>
  <c r="AD39" i="4"/>
  <c r="AE39" i="4"/>
  <c r="AF39" i="4"/>
  <c r="AG39" i="4"/>
  <c r="AH39" i="4"/>
  <c r="AI39" i="4"/>
  <c r="AJ39" i="4"/>
  <c r="AK39" i="4"/>
  <c r="AL39" i="4"/>
  <c r="AA40" i="4"/>
  <c r="AB40" i="4"/>
  <c r="AC40" i="4"/>
  <c r="AD40" i="4"/>
  <c r="AE40" i="4"/>
  <c r="AF40" i="4"/>
  <c r="AG40" i="4"/>
  <c r="AH40" i="4"/>
  <c r="AI40" i="4"/>
  <c r="AJ40" i="4"/>
  <c r="AK40" i="4"/>
  <c r="AL40" i="4"/>
  <c r="AA41" i="4"/>
  <c r="AB41" i="4"/>
  <c r="AC41" i="4"/>
  <c r="AD41" i="4"/>
  <c r="AE41" i="4"/>
  <c r="AF41" i="4"/>
  <c r="AG41" i="4"/>
  <c r="AH41" i="4"/>
  <c r="AI41" i="4"/>
  <c r="AJ41" i="4"/>
  <c r="AK41" i="4"/>
  <c r="AL41" i="4"/>
  <c r="AA42" i="4"/>
  <c r="AB42" i="4"/>
  <c r="AC42" i="4"/>
  <c r="AD42" i="4"/>
  <c r="AE42" i="4"/>
  <c r="AF42" i="4"/>
  <c r="AG42" i="4"/>
  <c r="AH42" i="4"/>
  <c r="AI42" i="4"/>
  <c r="AJ42" i="4"/>
  <c r="AK42" i="4"/>
  <c r="AL42" i="4"/>
  <c r="AA43" i="4"/>
  <c r="AB43" i="4"/>
  <c r="AC43" i="4"/>
  <c r="AD43" i="4"/>
  <c r="AE43" i="4"/>
  <c r="AF43" i="4"/>
  <c r="AG43" i="4"/>
  <c r="AH43" i="4"/>
  <c r="AI43" i="4"/>
  <c r="AJ43" i="4"/>
  <c r="AK43" i="4"/>
  <c r="AL43" i="4"/>
  <c r="AA44" i="4"/>
  <c r="AB44" i="4"/>
  <c r="AC44" i="4"/>
  <c r="AD44" i="4"/>
  <c r="AE44" i="4"/>
  <c r="AF44" i="4"/>
  <c r="AG44" i="4"/>
  <c r="AH44" i="4"/>
  <c r="AI44" i="4"/>
  <c r="AJ44" i="4"/>
  <c r="AK44" i="4"/>
  <c r="AL44" i="4"/>
  <c r="AA45" i="4"/>
  <c r="AB45" i="4"/>
  <c r="AC45" i="4"/>
  <c r="AD45" i="4"/>
  <c r="AE45" i="4"/>
  <c r="AF45" i="4"/>
  <c r="AG45" i="4"/>
  <c r="AH45" i="4"/>
  <c r="AI45" i="4"/>
  <c r="AJ45" i="4"/>
  <c r="AK45" i="4"/>
  <c r="AL45" i="4"/>
  <c r="AA46" i="4"/>
  <c r="AB46" i="4"/>
  <c r="AC46" i="4"/>
  <c r="AD46" i="4"/>
  <c r="AE46" i="4"/>
  <c r="AF46" i="4"/>
  <c r="AG46" i="4"/>
  <c r="AH46" i="4"/>
  <c r="AI46" i="4"/>
  <c r="AJ46" i="4"/>
  <c r="AK46" i="4"/>
  <c r="AL46" i="4"/>
  <c r="AA47" i="4"/>
  <c r="AB47" i="4"/>
  <c r="AC47" i="4"/>
  <c r="AD47" i="4"/>
  <c r="AE47" i="4"/>
  <c r="AF47" i="4"/>
  <c r="AG47" i="4"/>
  <c r="AH47" i="4"/>
  <c r="AI47" i="4"/>
  <c r="AJ47" i="4"/>
  <c r="AK47" i="4"/>
  <c r="AL47" i="4"/>
  <c r="AA48" i="4"/>
  <c r="AB48" i="4"/>
  <c r="AC48" i="4"/>
  <c r="AD48" i="4"/>
  <c r="AE48" i="4"/>
  <c r="AF48" i="4"/>
  <c r="AG48" i="4"/>
  <c r="AH48" i="4"/>
  <c r="AI48" i="4"/>
  <c r="AJ48" i="4"/>
  <c r="AK48" i="4"/>
  <c r="AL48" i="4"/>
  <c r="AA49" i="4"/>
  <c r="AB49" i="4"/>
  <c r="AC49" i="4"/>
  <c r="AD49" i="4"/>
  <c r="AE49" i="4"/>
  <c r="AF49" i="4"/>
  <c r="AG49" i="4"/>
  <c r="AH49" i="4"/>
  <c r="AI49" i="4"/>
  <c r="AJ49" i="4"/>
  <c r="AK49" i="4"/>
  <c r="AL49" i="4"/>
  <c r="AA50" i="4"/>
  <c r="AB50" i="4"/>
  <c r="AC50" i="4"/>
  <c r="AD50" i="4"/>
  <c r="AE50" i="4"/>
  <c r="AF50" i="4"/>
  <c r="AG50" i="4"/>
  <c r="AH50" i="4"/>
  <c r="AI50" i="4"/>
  <c r="AJ50" i="4"/>
  <c r="AK50" i="4"/>
  <c r="AL50" i="4"/>
  <c r="AA51" i="4"/>
  <c r="AB51" i="4"/>
  <c r="AC51" i="4"/>
  <c r="AD51" i="4"/>
  <c r="AE51" i="4"/>
  <c r="AF51" i="4"/>
  <c r="AG51" i="4"/>
  <c r="AH51" i="4"/>
  <c r="AI51" i="4"/>
  <c r="AJ51" i="4"/>
  <c r="AK51" i="4"/>
  <c r="AL51" i="4"/>
  <c r="AA52" i="4"/>
  <c r="AB52" i="4"/>
  <c r="AC52" i="4"/>
  <c r="AD52" i="4"/>
  <c r="AE52" i="4"/>
  <c r="AF52" i="4"/>
  <c r="AG52" i="4"/>
  <c r="AH52" i="4"/>
  <c r="AI52" i="4"/>
  <c r="AJ52" i="4"/>
  <c r="AK52" i="4"/>
  <c r="AL52" i="4"/>
  <c r="AA53" i="4"/>
  <c r="AB53" i="4"/>
  <c r="AC53" i="4"/>
  <c r="AD53" i="4"/>
  <c r="AE53" i="4"/>
  <c r="AF53" i="4"/>
  <c r="AG53" i="4"/>
  <c r="AH53" i="4"/>
  <c r="AI53" i="4"/>
  <c r="AJ53" i="4"/>
  <c r="AK53" i="4"/>
  <c r="AL53" i="4"/>
  <c r="AA54" i="4"/>
  <c r="AB54" i="4"/>
  <c r="AC54" i="4"/>
  <c r="AD54" i="4"/>
  <c r="AE54" i="4"/>
  <c r="AF54" i="4"/>
  <c r="AG54" i="4"/>
  <c r="AH54" i="4"/>
  <c r="AI54" i="4"/>
  <c r="AJ54" i="4"/>
  <c r="AK54" i="4"/>
  <c r="AL54" i="4"/>
  <c r="AA55" i="4"/>
  <c r="AB55" i="4"/>
  <c r="AC55" i="4"/>
  <c r="AD55" i="4"/>
  <c r="AE55" i="4"/>
  <c r="AF55" i="4"/>
  <c r="AG55" i="4"/>
  <c r="AH55" i="4"/>
  <c r="AI55" i="4"/>
  <c r="AJ55" i="4"/>
  <c r="AK55" i="4"/>
  <c r="AL55" i="4"/>
  <c r="AA56" i="4"/>
  <c r="AB56" i="4"/>
  <c r="AC56" i="4"/>
  <c r="AD56" i="4"/>
  <c r="AE56" i="4"/>
  <c r="AF56" i="4"/>
  <c r="AG56" i="4"/>
  <c r="AH56" i="4"/>
  <c r="AI56" i="4"/>
  <c r="AJ56" i="4"/>
  <c r="AK56" i="4"/>
  <c r="AL56" i="4"/>
  <c r="AA57" i="4"/>
  <c r="AB57" i="4"/>
  <c r="AC57" i="4"/>
  <c r="AD57" i="4"/>
  <c r="AE57" i="4"/>
  <c r="AF57" i="4"/>
  <c r="AG57" i="4"/>
  <c r="AH57" i="4"/>
  <c r="AI57" i="4"/>
  <c r="AJ57" i="4"/>
  <c r="AK57" i="4"/>
  <c r="AL57" i="4"/>
  <c r="AA58" i="4"/>
  <c r="AB58" i="4"/>
  <c r="AC58" i="4"/>
  <c r="AD58" i="4"/>
  <c r="AE58" i="4"/>
  <c r="AF58" i="4"/>
  <c r="AG58" i="4"/>
  <c r="AH58" i="4"/>
  <c r="AI58" i="4"/>
  <c r="AJ58" i="4"/>
  <c r="AK58" i="4"/>
  <c r="AL58" i="4"/>
  <c r="AA59" i="4"/>
  <c r="AB59" i="4"/>
  <c r="AC59" i="4"/>
  <c r="AD59" i="4"/>
  <c r="AE59" i="4"/>
  <c r="AF59" i="4"/>
  <c r="AG59" i="4"/>
  <c r="AH59" i="4"/>
  <c r="AI59" i="4"/>
  <c r="AJ59" i="4"/>
  <c r="AK59" i="4"/>
  <c r="AL59" i="4"/>
  <c r="AA60" i="4"/>
  <c r="AB60" i="4"/>
  <c r="AC60" i="4"/>
  <c r="AD60" i="4"/>
  <c r="AE60" i="4"/>
  <c r="AF60" i="4"/>
  <c r="AG60" i="4"/>
  <c r="AH60" i="4"/>
  <c r="AI60" i="4"/>
  <c r="AJ60" i="4"/>
  <c r="AK60" i="4"/>
  <c r="AL60" i="4"/>
  <c r="AA61" i="4"/>
  <c r="AB61" i="4"/>
  <c r="AC61" i="4"/>
  <c r="AD61" i="4"/>
  <c r="AE61" i="4"/>
  <c r="AF61" i="4"/>
  <c r="AG61" i="4"/>
  <c r="AH61" i="4"/>
  <c r="AI61" i="4"/>
  <c r="AJ61" i="4"/>
  <c r="AK61" i="4"/>
  <c r="AL61" i="4"/>
  <c r="AA62" i="4"/>
  <c r="AB62" i="4"/>
  <c r="AC62" i="4"/>
  <c r="AD62" i="4"/>
  <c r="AE62" i="4"/>
  <c r="AF62" i="4"/>
  <c r="AG62" i="4"/>
  <c r="AH62" i="4"/>
  <c r="AI62" i="4"/>
  <c r="AJ62" i="4"/>
  <c r="AK62" i="4"/>
  <c r="AL62" i="4"/>
  <c r="AA63" i="4"/>
  <c r="AB63" i="4"/>
  <c r="AC63" i="4"/>
  <c r="AD63" i="4"/>
  <c r="AE63" i="4"/>
  <c r="AF63" i="4"/>
  <c r="AG63" i="4"/>
  <c r="AH63" i="4"/>
  <c r="AI63" i="4"/>
  <c r="AJ63" i="4"/>
  <c r="AK63" i="4"/>
  <c r="AL63" i="4"/>
  <c r="AA64" i="4"/>
  <c r="AB64" i="4"/>
  <c r="AC64" i="4"/>
  <c r="AD64" i="4"/>
  <c r="AE64" i="4"/>
  <c r="AF64" i="4"/>
  <c r="AG64" i="4"/>
  <c r="AH64" i="4"/>
  <c r="AI64" i="4"/>
  <c r="AJ64" i="4"/>
  <c r="AK64" i="4"/>
  <c r="AL64" i="4"/>
  <c r="O39" i="4"/>
  <c r="P39" i="4"/>
  <c r="Q39" i="4"/>
  <c r="R39" i="4"/>
  <c r="S39" i="4"/>
  <c r="T39" i="4"/>
  <c r="U39" i="4"/>
  <c r="V39" i="4"/>
  <c r="W39" i="4"/>
  <c r="X39" i="4"/>
  <c r="Y39" i="4"/>
  <c r="Z39" i="4"/>
  <c r="O40" i="4"/>
  <c r="P40" i="4"/>
  <c r="Q40" i="4"/>
  <c r="R40" i="4"/>
  <c r="S40" i="4"/>
  <c r="T40" i="4"/>
  <c r="U40" i="4"/>
  <c r="V40" i="4"/>
  <c r="W40" i="4"/>
  <c r="X40" i="4"/>
  <c r="Y40" i="4"/>
  <c r="Z40" i="4"/>
  <c r="O41" i="4"/>
  <c r="P41" i="4"/>
  <c r="Q41" i="4"/>
  <c r="R41" i="4"/>
  <c r="S41" i="4"/>
  <c r="T41" i="4"/>
  <c r="U41" i="4"/>
  <c r="V41" i="4"/>
  <c r="W41" i="4"/>
  <c r="X41" i="4"/>
  <c r="Y41" i="4"/>
  <c r="Z41" i="4"/>
  <c r="O42" i="4"/>
  <c r="P42" i="4"/>
  <c r="Q42" i="4"/>
  <c r="R42" i="4"/>
  <c r="S42" i="4"/>
  <c r="T42" i="4"/>
  <c r="U42" i="4"/>
  <c r="V42" i="4"/>
  <c r="W42" i="4"/>
  <c r="X42" i="4"/>
  <c r="Y42" i="4"/>
  <c r="Z42" i="4"/>
  <c r="O43" i="4"/>
  <c r="P43" i="4"/>
  <c r="Q43" i="4"/>
  <c r="R43" i="4"/>
  <c r="S43" i="4"/>
  <c r="T43" i="4"/>
  <c r="U43" i="4"/>
  <c r="V43" i="4"/>
  <c r="W43" i="4"/>
  <c r="X43" i="4"/>
  <c r="Y43" i="4"/>
  <c r="Z43" i="4"/>
  <c r="O44" i="4"/>
  <c r="P44" i="4"/>
  <c r="Q44" i="4"/>
  <c r="R44" i="4"/>
  <c r="S44" i="4"/>
  <c r="T44" i="4"/>
  <c r="U44" i="4"/>
  <c r="V44" i="4"/>
  <c r="W44" i="4"/>
  <c r="X44" i="4"/>
  <c r="Y44" i="4"/>
  <c r="Z44" i="4"/>
  <c r="O45" i="4"/>
  <c r="P45" i="4"/>
  <c r="Q45" i="4"/>
  <c r="R45" i="4"/>
  <c r="S45" i="4"/>
  <c r="T45" i="4"/>
  <c r="U45" i="4"/>
  <c r="V45" i="4"/>
  <c r="W45" i="4"/>
  <c r="X45" i="4"/>
  <c r="Y45" i="4"/>
  <c r="Z45" i="4"/>
  <c r="O46" i="4"/>
  <c r="P46" i="4"/>
  <c r="Q46" i="4"/>
  <c r="R46" i="4"/>
  <c r="S46" i="4"/>
  <c r="T46" i="4"/>
  <c r="U46" i="4"/>
  <c r="V46" i="4"/>
  <c r="W46" i="4"/>
  <c r="X46" i="4"/>
  <c r="Y46" i="4"/>
  <c r="Z46" i="4"/>
  <c r="O47" i="4"/>
  <c r="P47" i="4"/>
  <c r="Q47" i="4"/>
  <c r="R47" i="4"/>
  <c r="S47" i="4"/>
  <c r="T47" i="4"/>
  <c r="U47" i="4"/>
  <c r="V47" i="4"/>
  <c r="W47" i="4"/>
  <c r="X47" i="4"/>
  <c r="Y47" i="4"/>
  <c r="Z47" i="4"/>
  <c r="O48" i="4"/>
  <c r="P48" i="4"/>
  <c r="Q48" i="4"/>
  <c r="R48" i="4"/>
  <c r="S48" i="4"/>
  <c r="T48" i="4"/>
  <c r="U48" i="4"/>
  <c r="V48" i="4"/>
  <c r="W48" i="4"/>
  <c r="X48" i="4"/>
  <c r="Y48" i="4"/>
  <c r="Z48" i="4"/>
  <c r="O49" i="4"/>
  <c r="P49" i="4"/>
  <c r="Q49" i="4"/>
  <c r="R49" i="4"/>
  <c r="S49" i="4"/>
  <c r="T49" i="4"/>
  <c r="U49" i="4"/>
  <c r="V49" i="4"/>
  <c r="W49" i="4"/>
  <c r="X49" i="4"/>
  <c r="Y49" i="4"/>
  <c r="Z49" i="4"/>
  <c r="O50" i="4"/>
  <c r="P50" i="4"/>
  <c r="Q50" i="4"/>
  <c r="R50" i="4"/>
  <c r="S50" i="4"/>
  <c r="T50" i="4"/>
  <c r="U50" i="4"/>
  <c r="V50" i="4"/>
  <c r="W50" i="4"/>
  <c r="X50" i="4"/>
  <c r="Y50" i="4"/>
  <c r="Z50" i="4"/>
  <c r="O51" i="4"/>
  <c r="P51" i="4"/>
  <c r="Q51" i="4"/>
  <c r="R51" i="4"/>
  <c r="S51" i="4"/>
  <c r="T51" i="4"/>
  <c r="U51" i="4"/>
  <c r="V51" i="4"/>
  <c r="W51" i="4"/>
  <c r="X51" i="4"/>
  <c r="Y51" i="4"/>
  <c r="Z51" i="4"/>
  <c r="O52" i="4"/>
  <c r="P52" i="4"/>
  <c r="Q52" i="4"/>
  <c r="R52" i="4"/>
  <c r="S52" i="4"/>
  <c r="T52" i="4"/>
  <c r="U52" i="4"/>
  <c r="V52" i="4"/>
  <c r="W52" i="4"/>
  <c r="X52" i="4"/>
  <c r="Y52" i="4"/>
  <c r="Z52" i="4"/>
  <c r="O53" i="4"/>
  <c r="P53" i="4"/>
  <c r="Q53" i="4"/>
  <c r="R53" i="4"/>
  <c r="S53" i="4"/>
  <c r="T53" i="4"/>
  <c r="U53" i="4"/>
  <c r="V53" i="4"/>
  <c r="W53" i="4"/>
  <c r="X53" i="4"/>
  <c r="Y53" i="4"/>
  <c r="Z53" i="4"/>
  <c r="O54" i="4"/>
  <c r="P54" i="4"/>
  <c r="Q54" i="4"/>
  <c r="R54" i="4"/>
  <c r="S54" i="4"/>
  <c r="T54" i="4"/>
  <c r="U54" i="4"/>
  <c r="V54" i="4"/>
  <c r="W54" i="4"/>
  <c r="X54" i="4"/>
  <c r="Y54" i="4"/>
  <c r="Z54" i="4"/>
  <c r="O55" i="4"/>
  <c r="P55" i="4"/>
  <c r="Q55" i="4"/>
  <c r="R55" i="4"/>
  <c r="S55" i="4"/>
  <c r="T55" i="4"/>
  <c r="U55" i="4"/>
  <c r="V55" i="4"/>
  <c r="W55" i="4"/>
  <c r="X55" i="4"/>
  <c r="Y55" i="4"/>
  <c r="Z55" i="4"/>
  <c r="O56" i="4"/>
  <c r="P56" i="4"/>
  <c r="Q56" i="4"/>
  <c r="R56" i="4"/>
  <c r="S56" i="4"/>
  <c r="T56" i="4"/>
  <c r="U56" i="4"/>
  <c r="V56" i="4"/>
  <c r="W56" i="4"/>
  <c r="X56" i="4"/>
  <c r="Y56" i="4"/>
  <c r="Z56" i="4"/>
  <c r="O57" i="4"/>
  <c r="P57" i="4"/>
  <c r="Q57" i="4"/>
  <c r="R57" i="4"/>
  <c r="S57" i="4"/>
  <c r="T57" i="4"/>
  <c r="U57" i="4"/>
  <c r="V57" i="4"/>
  <c r="W57" i="4"/>
  <c r="X57" i="4"/>
  <c r="Y57" i="4"/>
  <c r="Z57" i="4"/>
  <c r="O58" i="4"/>
  <c r="P58" i="4"/>
  <c r="Q58" i="4"/>
  <c r="R58" i="4"/>
  <c r="S58" i="4"/>
  <c r="T58" i="4"/>
  <c r="U58" i="4"/>
  <c r="V58" i="4"/>
  <c r="W58" i="4"/>
  <c r="X58" i="4"/>
  <c r="Y58" i="4"/>
  <c r="Z58" i="4"/>
  <c r="O59" i="4"/>
  <c r="P59" i="4"/>
  <c r="Q59" i="4"/>
  <c r="R59" i="4"/>
  <c r="S59" i="4"/>
  <c r="T59" i="4"/>
  <c r="U59" i="4"/>
  <c r="V59" i="4"/>
  <c r="W59" i="4"/>
  <c r="X59" i="4"/>
  <c r="Y59" i="4"/>
  <c r="Z59" i="4"/>
  <c r="O60" i="4"/>
  <c r="P60" i="4"/>
  <c r="Q60" i="4"/>
  <c r="R60" i="4"/>
  <c r="S60" i="4"/>
  <c r="T60" i="4"/>
  <c r="U60" i="4"/>
  <c r="V60" i="4"/>
  <c r="W60" i="4"/>
  <c r="X60" i="4"/>
  <c r="Y60" i="4"/>
  <c r="Z60" i="4"/>
  <c r="O61" i="4"/>
  <c r="P61" i="4"/>
  <c r="Q61" i="4"/>
  <c r="R61" i="4"/>
  <c r="S61" i="4"/>
  <c r="T61" i="4"/>
  <c r="U61" i="4"/>
  <c r="V61" i="4"/>
  <c r="W61" i="4"/>
  <c r="X61" i="4"/>
  <c r="Y61" i="4"/>
  <c r="Z61" i="4"/>
  <c r="O62" i="4"/>
  <c r="P62" i="4"/>
  <c r="Q62" i="4"/>
  <c r="R62" i="4"/>
  <c r="S62" i="4"/>
  <c r="T62" i="4"/>
  <c r="U62" i="4"/>
  <c r="V62" i="4"/>
  <c r="W62" i="4"/>
  <c r="X62" i="4"/>
  <c r="Y62" i="4"/>
  <c r="Z62" i="4"/>
  <c r="O63" i="4"/>
  <c r="P63" i="4"/>
  <c r="Q63" i="4"/>
  <c r="R63" i="4"/>
  <c r="S63" i="4"/>
  <c r="T63" i="4"/>
  <c r="U63" i="4"/>
  <c r="V63" i="4"/>
  <c r="W63" i="4"/>
  <c r="X63" i="4"/>
  <c r="Y63" i="4"/>
  <c r="Z63" i="4"/>
  <c r="O64" i="4"/>
  <c r="P64" i="4"/>
  <c r="Q64" i="4"/>
  <c r="R64" i="4"/>
  <c r="S64" i="4"/>
  <c r="T64" i="4"/>
  <c r="U64" i="4"/>
  <c r="V64" i="4"/>
  <c r="W64" i="4"/>
  <c r="X64" i="4"/>
  <c r="Y64" i="4"/>
  <c r="Z64"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AJ31" i="4"/>
  <c r="AK31" i="4"/>
  <c r="AL31" i="4"/>
  <c r="AM31" i="4"/>
  <c r="AN31" i="4"/>
  <c r="AO31" i="4"/>
  <c r="AP31" i="4"/>
  <c r="AQ31" i="4"/>
  <c r="AR31" i="4"/>
  <c r="AS31" i="4"/>
  <c r="AT31" i="4"/>
  <c r="AU31" i="4"/>
  <c r="AV31" i="4"/>
  <c r="AW31" i="4"/>
  <c r="AX31" i="4"/>
  <c r="AY31" i="4"/>
  <c r="AZ31" i="4"/>
  <c r="BA31" i="4"/>
  <c r="BB31" i="4"/>
  <c r="BC31" i="4"/>
  <c r="BD31" i="4"/>
  <c r="BE31" i="4"/>
  <c r="BF31" i="4"/>
  <c r="BG31" i="4"/>
  <c r="BH31" i="4"/>
  <c r="BI31" i="4"/>
  <c r="BJ31" i="4"/>
  <c r="BK31" i="4"/>
  <c r="BL31" i="4"/>
  <c r="BM31" i="4"/>
  <c r="BN31" i="4"/>
  <c r="BO31" i="4"/>
  <c r="BP31" i="4"/>
  <c r="BQ31" i="4"/>
  <c r="BR31" i="4"/>
  <c r="BS31" i="4"/>
  <c r="BT31" i="4"/>
  <c r="BU31" i="4"/>
  <c r="BV31" i="4"/>
  <c r="C31" i="4"/>
  <c r="AY38" i="4"/>
  <c r="AN38" i="4"/>
  <c r="AO38" i="4"/>
  <c r="AP38" i="4"/>
  <c r="AQ38" i="4"/>
  <c r="AR38" i="4"/>
  <c r="AS38" i="4"/>
  <c r="AT38" i="4"/>
  <c r="AU38" i="4"/>
  <c r="AV38" i="4"/>
  <c r="AW38" i="4"/>
  <c r="AX38" i="4"/>
  <c r="AM38" i="4"/>
  <c r="AB38" i="4"/>
  <c r="AC38" i="4"/>
  <c r="AD38" i="4"/>
  <c r="AE38" i="4"/>
  <c r="AF38" i="4"/>
  <c r="AG38" i="4"/>
  <c r="AH38" i="4"/>
  <c r="AI38" i="4"/>
  <c r="AJ38" i="4"/>
  <c r="AK38" i="4"/>
  <c r="AL38" i="4"/>
  <c r="AA38" i="4"/>
  <c r="P38" i="4"/>
  <c r="Q38" i="4"/>
  <c r="R38" i="4"/>
  <c r="S38" i="4"/>
  <c r="T38" i="4"/>
  <c r="U38" i="4"/>
  <c r="V38" i="4"/>
  <c r="W38" i="4"/>
  <c r="X38" i="4"/>
  <c r="Y38" i="4"/>
  <c r="Z38" i="4"/>
  <c r="O38" i="4"/>
  <c r="C95" i="4"/>
  <c r="E39" i="4" s="1"/>
  <c r="C96" i="4"/>
  <c r="I40" i="4" s="1"/>
  <c r="C97" i="4"/>
  <c r="K41" i="4" s="1"/>
  <c r="C98" i="4"/>
  <c r="K42" i="4" s="1"/>
  <c r="C99" i="4"/>
  <c r="G43" i="4" s="1"/>
  <c r="C100" i="4"/>
  <c r="G44" i="4" s="1"/>
  <c r="C101" i="4"/>
  <c r="I45" i="4" s="1"/>
  <c r="C102" i="4"/>
  <c r="I46" i="4" s="1"/>
  <c r="C103" i="4"/>
  <c r="H47" i="4" s="1"/>
  <c r="C104" i="4"/>
  <c r="K48" i="4" s="1"/>
  <c r="C105" i="4"/>
  <c r="H49" i="4" s="1"/>
  <c r="C106" i="4"/>
  <c r="F50" i="4" s="1"/>
  <c r="C107" i="4"/>
  <c r="J51" i="4" s="1"/>
  <c r="C108" i="4"/>
  <c r="G52" i="4" s="1"/>
  <c r="C109" i="4"/>
  <c r="M53" i="4" s="1"/>
  <c r="C110" i="4"/>
  <c r="I54" i="4" s="1"/>
  <c r="C111" i="4"/>
  <c r="K55" i="4" s="1"/>
  <c r="C112" i="4"/>
  <c r="K56" i="4" s="1"/>
  <c r="C113" i="4"/>
  <c r="H57" i="4" s="1"/>
  <c r="C114" i="4"/>
  <c r="I58" i="4" s="1"/>
  <c r="C115" i="4"/>
  <c r="N59" i="4" s="1"/>
  <c r="C116" i="4"/>
  <c r="G60" i="4" s="1"/>
  <c r="C117" i="4"/>
  <c r="G61" i="4" s="1"/>
  <c r="C118" i="4"/>
  <c r="I62" i="4" s="1"/>
  <c r="C119" i="4"/>
  <c r="E63" i="4" s="1"/>
  <c r="C120" i="4"/>
  <c r="K64" i="4" s="1"/>
  <c r="C94" i="4"/>
  <c r="G38" i="4" s="1"/>
  <c r="D122" i="4"/>
  <c r="E122" i="4"/>
  <c r="CU66" i="4" s="1"/>
  <c r="F122" i="4"/>
  <c r="G122" i="4"/>
  <c r="H122" i="4"/>
  <c r="I122" i="4"/>
  <c r="J122" i="4"/>
  <c r="CP66" i="4" s="1"/>
  <c r="K94" i="4"/>
  <c r="L94" i="4"/>
  <c r="M94" i="4"/>
  <c r="N94" i="4"/>
  <c r="O94" i="4"/>
  <c r="P94" i="4"/>
  <c r="C31" i="1"/>
  <c r="D31" i="1"/>
  <c r="E31" i="1"/>
  <c r="F31" i="1"/>
  <c r="G31" i="1"/>
  <c r="H31" i="1"/>
  <c r="I31" i="1"/>
  <c r="J31" i="1"/>
  <c r="K31" i="1"/>
  <c r="L31" i="1"/>
  <c r="M31" i="1"/>
  <c r="N31" i="1"/>
  <c r="O31" i="1"/>
  <c r="P31" i="1"/>
  <c r="Q31" i="1"/>
  <c r="R31" i="1"/>
  <c r="S31" i="1"/>
  <c r="T31" i="1"/>
  <c r="U31" i="1"/>
  <c r="V31" i="1"/>
  <c r="W31" i="1"/>
  <c r="X31" i="1"/>
  <c r="Y31" i="1"/>
  <c r="Z31" i="1"/>
  <c r="AA31" i="1"/>
  <c r="AB31" i="1"/>
  <c r="AC31" i="1"/>
  <c r="AD31" i="1"/>
  <c r="AE31" i="1"/>
  <c r="AF31" i="1"/>
  <c r="AG31" i="1"/>
  <c r="AH31" i="1"/>
  <c r="AI31" i="1"/>
  <c r="AJ31" i="1"/>
  <c r="AK31" i="1"/>
  <c r="AL31" i="1"/>
  <c r="AM31" i="1"/>
  <c r="AN31" i="1"/>
  <c r="AO31" i="1"/>
  <c r="AP31" i="1"/>
  <c r="AQ31" i="1"/>
  <c r="AR31" i="1"/>
  <c r="AS31" i="1"/>
  <c r="AT31" i="1"/>
  <c r="AU31" i="1"/>
  <c r="AV31" i="1"/>
  <c r="AW31" i="1"/>
  <c r="AX31" i="1"/>
  <c r="AY31" i="1"/>
  <c r="AZ31" i="1"/>
  <c r="BA31" i="1"/>
  <c r="BB31" i="1"/>
  <c r="BC31" i="1"/>
  <c r="BD31" i="1"/>
  <c r="BE31" i="1"/>
  <c r="BF31" i="1"/>
  <c r="BG31" i="1"/>
  <c r="BH31" i="1"/>
  <c r="BI31" i="1"/>
  <c r="BJ31" i="1"/>
  <c r="BK31" i="1"/>
  <c r="BL31" i="1"/>
  <c r="BM31" i="1"/>
  <c r="BN31" i="1"/>
  <c r="BO31" i="1"/>
  <c r="BP31" i="1"/>
  <c r="BQ31" i="1"/>
  <c r="BR31" i="1"/>
  <c r="BS31" i="1"/>
  <c r="BT31" i="1"/>
  <c r="BU31" i="1"/>
  <c r="B31" i="1"/>
  <c r="DF26" i="1" l="1"/>
  <c r="DF18" i="1"/>
  <c r="DF10" i="1"/>
  <c r="DG21" i="1"/>
  <c r="DG13" i="1"/>
  <c r="DG5" i="1"/>
  <c r="DH23" i="1"/>
  <c r="DH15" i="1"/>
  <c r="DH7" i="1"/>
  <c r="DF9" i="1"/>
  <c r="DG19" i="1"/>
  <c r="DI24" i="1"/>
  <c r="DI16" i="1"/>
  <c r="DI8" i="1"/>
  <c r="DH26" i="1"/>
  <c r="DH18" i="1"/>
  <c r="DH10" i="1"/>
  <c r="DG11" i="1"/>
  <c r="DG18" i="1"/>
  <c r="DI23" i="1"/>
  <c r="DI15" i="1"/>
  <c r="DI7" i="1"/>
  <c r="DI29" i="1"/>
  <c r="DH29" i="1"/>
  <c r="DH27" i="1"/>
  <c r="DI3" i="1"/>
  <c r="DF28" i="1"/>
  <c r="DG15" i="1"/>
  <c r="DG7" i="1"/>
  <c r="DH25" i="1"/>
  <c r="DH17" i="1"/>
  <c r="DH9" i="1"/>
  <c r="DI28" i="1"/>
  <c r="DI20" i="1"/>
  <c r="DI12" i="1"/>
  <c r="DI4" i="1"/>
  <c r="DF27" i="1"/>
  <c r="DF19" i="1"/>
  <c r="DF11" i="1"/>
  <c r="DG3" i="1"/>
  <c r="DG22" i="1"/>
  <c r="DG14" i="1"/>
  <c r="DG6" i="1"/>
  <c r="DH24" i="1"/>
  <c r="DH16" i="1"/>
  <c r="DH8" i="1"/>
  <c r="DI27" i="1"/>
  <c r="DH3" i="1"/>
  <c r="DD25" i="1"/>
  <c r="DI25" i="1" s="1"/>
  <c r="DB20" i="1"/>
  <c r="DF20" i="1" s="1"/>
  <c r="DB12" i="1"/>
  <c r="DF12" i="1" s="1"/>
  <c r="DB4" i="1"/>
  <c r="DF4" i="1" s="1"/>
  <c r="DD19" i="1"/>
  <c r="DH19" i="1" s="1"/>
  <c r="DB17" i="1"/>
  <c r="DF17" i="1" s="1"/>
  <c r="DD11" i="1"/>
  <c r="DH11" i="1" s="1"/>
  <c r="DB9" i="1"/>
  <c r="DC27" i="1"/>
  <c r="DG27" i="1" s="1"/>
  <c r="DC24" i="1"/>
  <c r="DG24" i="1" s="1"/>
  <c r="DC16" i="1"/>
  <c r="DG16" i="1" s="1"/>
  <c r="DC8" i="1"/>
  <c r="DG8" i="1" s="1"/>
  <c r="DC21" i="1"/>
  <c r="DC13" i="1"/>
  <c r="DC5" i="1"/>
  <c r="DC29" i="1"/>
  <c r="DG29" i="1" s="1"/>
  <c r="DC18" i="1"/>
  <c r="DC10" i="1"/>
  <c r="DG10" i="1" s="1"/>
  <c r="DC26" i="1"/>
  <c r="DG26" i="1" s="1"/>
  <c r="DC23" i="1"/>
  <c r="DG23" i="1" s="1"/>
  <c r="DC15" i="1"/>
  <c r="DC7" i="1"/>
  <c r="DH15" i="4"/>
  <c r="DM15" i="4" s="1"/>
  <c r="DF4" i="4"/>
  <c r="DB16" i="4"/>
  <c r="CX49" i="4"/>
  <c r="CI69" i="4"/>
  <c r="CQ69" i="4"/>
  <c r="DF5" i="4"/>
  <c r="DF23" i="4"/>
  <c r="DJ23" i="4" s="1"/>
  <c r="DO23" i="4" s="1"/>
  <c r="DA31" i="4"/>
  <c r="DA66" i="4" s="1"/>
  <c r="DA35" i="4"/>
  <c r="AU66" i="4"/>
  <c r="AM66" i="4"/>
  <c r="CW48" i="4"/>
  <c r="DF48" i="4" s="1"/>
  <c r="DH22" i="4"/>
  <c r="DM22" i="4" s="1"/>
  <c r="CM66" i="4"/>
  <c r="CE66" i="4"/>
  <c r="BW66" i="4"/>
  <c r="DH14" i="4"/>
  <c r="DM14" i="4" s="1"/>
  <c r="DF6" i="4"/>
  <c r="DJ6" i="4" s="1"/>
  <c r="DO6" i="4" s="1"/>
  <c r="DJ22" i="4"/>
  <c r="DO22" i="4" s="1"/>
  <c r="CL66" i="4"/>
  <c r="CD66" i="4"/>
  <c r="DI5" i="4"/>
  <c r="DN5" i="4" s="1"/>
  <c r="CK66" i="4"/>
  <c r="CC66" i="4"/>
  <c r="CQ66" i="4"/>
  <c r="CJ66" i="4"/>
  <c r="CB66" i="4"/>
  <c r="CA66" i="4"/>
  <c r="W66" i="4"/>
  <c r="O66" i="4"/>
  <c r="DF3" i="4"/>
  <c r="DI3" i="4" s="1"/>
  <c r="DN3" i="4" s="1"/>
  <c r="CH66" i="4"/>
  <c r="BZ66" i="4"/>
  <c r="DE29" i="4"/>
  <c r="DH29" i="4" s="1"/>
  <c r="DM29" i="4" s="1"/>
  <c r="DA33" i="4"/>
  <c r="DA68" i="4" s="1"/>
  <c r="CW62" i="4"/>
  <c r="DF62" i="4" s="1"/>
  <c r="DG29" i="4"/>
  <c r="DL29" i="4" s="1"/>
  <c r="DG21" i="4"/>
  <c r="DL21" i="4" s="1"/>
  <c r="DG13" i="4"/>
  <c r="DL13" i="4" s="1"/>
  <c r="DG5" i="4"/>
  <c r="DL5" i="4" s="1"/>
  <c r="CO66" i="4"/>
  <c r="CG66" i="4"/>
  <c r="BY66" i="4"/>
  <c r="DB59" i="4"/>
  <c r="DH8" i="4"/>
  <c r="DM8" i="4" s="1"/>
  <c r="CN66" i="4"/>
  <c r="CF66" i="4"/>
  <c r="BX66" i="4"/>
  <c r="CW54" i="4"/>
  <c r="CW31" i="4"/>
  <c r="CW66" i="4" s="1"/>
  <c r="DE3" i="4"/>
  <c r="DH3" i="4" s="1"/>
  <c r="DM3" i="4" s="1"/>
  <c r="DF29" i="4"/>
  <c r="DI29" i="4" s="1"/>
  <c r="DN29" i="4" s="1"/>
  <c r="DE25" i="4"/>
  <c r="DH25" i="4" s="1"/>
  <c r="DM25" i="4" s="1"/>
  <c r="CW35" i="4"/>
  <c r="DE35" i="4" s="1"/>
  <c r="CW34" i="4"/>
  <c r="DE34" i="4" s="1"/>
  <c r="CW44" i="4"/>
  <c r="CX39" i="4"/>
  <c r="DF39" i="4" s="1"/>
  <c r="CW58" i="4"/>
  <c r="DF58" i="4" s="1"/>
  <c r="DG3" i="4"/>
  <c r="DL3" i="4" s="1"/>
  <c r="DH10" i="4"/>
  <c r="DM10" i="4" s="1"/>
  <c r="DF18" i="4"/>
  <c r="DJ18" i="4" s="1"/>
  <c r="DO18" i="4" s="1"/>
  <c r="DF10" i="4"/>
  <c r="DI10" i="4" s="1"/>
  <c r="DN10" i="4" s="1"/>
  <c r="DH17" i="4"/>
  <c r="DM17" i="4" s="1"/>
  <c r="DH9" i="4"/>
  <c r="DM9" i="4" s="1"/>
  <c r="DF57" i="4"/>
  <c r="DH23" i="4"/>
  <c r="DM23" i="4" s="1"/>
  <c r="DF15" i="4"/>
  <c r="DI15" i="4" s="1"/>
  <c r="DN15" i="4" s="1"/>
  <c r="CW33" i="4"/>
  <c r="DE33" i="4" s="1"/>
  <c r="DE24" i="4"/>
  <c r="DH24" i="4" s="1"/>
  <c r="DM24" i="4" s="1"/>
  <c r="CW43" i="4"/>
  <c r="DF43" i="4" s="1"/>
  <c r="DG24" i="4"/>
  <c r="DL24" i="4" s="1"/>
  <c r="DG16" i="4"/>
  <c r="DL16" i="4" s="1"/>
  <c r="DG8" i="4"/>
  <c r="DL8" i="4" s="1"/>
  <c r="DE31" i="4"/>
  <c r="DG23" i="4"/>
  <c r="DL23" i="4" s="1"/>
  <c r="DG15" i="4"/>
  <c r="DL15" i="4" s="1"/>
  <c r="DG7" i="4"/>
  <c r="DL7" i="4" s="1"/>
  <c r="DF26" i="4"/>
  <c r="DI26" i="4" s="1"/>
  <c r="DN26" i="4" s="1"/>
  <c r="CW52" i="4"/>
  <c r="DF52" i="4" s="1"/>
  <c r="DF51" i="4"/>
  <c r="DE7" i="4"/>
  <c r="DH7" i="4" s="1"/>
  <c r="DM7" i="4" s="1"/>
  <c r="DF61" i="4"/>
  <c r="CW45" i="4"/>
  <c r="DF45" i="4" s="1"/>
  <c r="DE26" i="4"/>
  <c r="DH26" i="4" s="1"/>
  <c r="DM26" i="4" s="1"/>
  <c r="DF9" i="4"/>
  <c r="DI9" i="4" s="1"/>
  <c r="DN9" i="4" s="1"/>
  <c r="DF53" i="4"/>
  <c r="DE18" i="4"/>
  <c r="DH18" i="4" s="1"/>
  <c r="DM18" i="4" s="1"/>
  <c r="DF7" i="4"/>
  <c r="DJ7" i="4" s="1"/>
  <c r="DO7" i="4" s="1"/>
  <c r="DF64" i="4"/>
  <c r="CX44" i="4"/>
  <c r="DH16" i="4"/>
  <c r="DM16" i="4" s="1"/>
  <c r="DH6" i="4"/>
  <c r="DM6" i="4" s="1"/>
  <c r="DF17" i="4"/>
  <c r="DI17" i="4" s="1"/>
  <c r="DN17" i="4" s="1"/>
  <c r="DF21" i="4"/>
  <c r="DI21" i="4" s="1"/>
  <c r="DN21" i="4" s="1"/>
  <c r="DH13" i="4"/>
  <c r="DM13" i="4" s="1"/>
  <c r="DH5" i="4"/>
  <c r="DM5" i="4" s="1"/>
  <c r="CX63" i="4"/>
  <c r="DF63" i="4" s="1"/>
  <c r="DF49" i="4"/>
  <c r="CX47" i="4"/>
  <c r="DF47" i="4" s="1"/>
  <c r="DF46" i="4"/>
  <c r="DH28" i="4"/>
  <c r="DM28" i="4" s="1"/>
  <c r="DF20" i="4"/>
  <c r="DI20" i="4" s="1"/>
  <c r="DN20" i="4" s="1"/>
  <c r="DF12" i="4"/>
  <c r="DI12" i="4" s="1"/>
  <c r="DN12" i="4" s="1"/>
  <c r="DF59" i="4"/>
  <c r="DF55" i="4"/>
  <c r="DI14" i="4"/>
  <c r="DN14" i="4" s="1"/>
  <c r="CY35" i="4"/>
  <c r="DF50" i="4"/>
  <c r="CX42" i="4"/>
  <c r="DF42" i="4" s="1"/>
  <c r="DF40" i="4"/>
  <c r="DF8" i="4"/>
  <c r="DI8" i="4" s="1"/>
  <c r="DN8" i="4" s="1"/>
  <c r="DF56" i="4"/>
  <c r="DF60" i="4"/>
  <c r="DF24" i="4"/>
  <c r="DI24" i="4" s="1"/>
  <c r="DN24" i="4" s="1"/>
  <c r="DF16" i="4"/>
  <c r="DI16" i="4" s="1"/>
  <c r="DN16" i="4" s="1"/>
  <c r="DF41" i="4"/>
  <c r="AW35" i="1"/>
  <c r="CX31" i="4"/>
  <c r="CX35" i="4"/>
  <c r="CP69" i="4"/>
  <c r="CJ69" i="4"/>
  <c r="CK69" i="4"/>
  <c r="CM69" i="4"/>
  <c r="CO69" i="4"/>
  <c r="CN69" i="4"/>
  <c r="DE20" i="4"/>
  <c r="DH20" i="4" s="1"/>
  <c r="DM20" i="4" s="1"/>
  <c r="DE12" i="4"/>
  <c r="DH12" i="4" s="1"/>
  <c r="DM12" i="4" s="1"/>
  <c r="DE4" i="4"/>
  <c r="DH4" i="4" s="1"/>
  <c r="DM4" i="4" s="1"/>
  <c r="CN68" i="4"/>
  <c r="CI66" i="4"/>
  <c r="CM68" i="4"/>
  <c r="CY34" i="4"/>
  <c r="CS38" i="4"/>
  <c r="DD38" i="4" s="1"/>
  <c r="DG38" i="4" s="1"/>
  <c r="CL68" i="4"/>
  <c r="CY33" i="4"/>
  <c r="CK68" i="4"/>
  <c r="AY66" i="4"/>
  <c r="CI68" i="4"/>
  <c r="CJ68" i="4"/>
  <c r="CY31" i="4"/>
  <c r="CY66" i="4" s="1"/>
  <c r="CX33" i="4"/>
  <c r="DG28" i="4"/>
  <c r="DL28" i="4" s="1"/>
  <c r="DG20" i="4"/>
  <c r="DL20" i="4" s="1"/>
  <c r="DG12" i="4"/>
  <c r="DL12" i="4" s="1"/>
  <c r="DG4" i="4"/>
  <c r="DL4" i="4" s="1"/>
  <c r="DF13" i="4"/>
  <c r="DI13" i="4" s="1"/>
  <c r="DN13" i="4" s="1"/>
  <c r="CQ68" i="4"/>
  <c r="DF25" i="4"/>
  <c r="DI25" i="4" s="1"/>
  <c r="DN25" i="4" s="1"/>
  <c r="CP68" i="4"/>
  <c r="DE21" i="4"/>
  <c r="DH21" i="4" s="1"/>
  <c r="DM21" i="4" s="1"/>
  <c r="CO68" i="4"/>
  <c r="DG27" i="4"/>
  <c r="DL27" i="4" s="1"/>
  <c r="DG19" i="4"/>
  <c r="DL19" i="4" s="1"/>
  <c r="DG11" i="4"/>
  <c r="DL11" i="4" s="1"/>
  <c r="DG26" i="4"/>
  <c r="DL26" i="4" s="1"/>
  <c r="DG18" i="4"/>
  <c r="DL18" i="4" s="1"/>
  <c r="DG10" i="4"/>
  <c r="DL10" i="4" s="1"/>
  <c r="DG25" i="4"/>
  <c r="DL25" i="4" s="1"/>
  <c r="DG17" i="4"/>
  <c r="DL17" i="4" s="1"/>
  <c r="DG9" i="4"/>
  <c r="DL9" i="4" s="1"/>
  <c r="DF27" i="4"/>
  <c r="DJ27" i="4" s="1"/>
  <c r="DO27" i="4" s="1"/>
  <c r="DF19" i="4"/>
  <c r="DI19" i="4" s="1"/>
  <c r="DN19" i="4" s="1"/>
  <c r="DF11" i="4"/>
  <c r="DJ11" i="4" s="1"/>
  <c r="DO11" i="4" s="1"/>
  <c r="DH27" i="4"/>
  <c r="DM27" i="4" s="1"/>
  <c r="DH19" i="4"/>
  <c r="DM19" i="4" s="1"/>
  <c r="DH11" i="4"/>
  <c r="DM11" i="4" s="1"/>
  <c r="CX54" i="4"/>
  <c r="DF38" i="4"/>
  <c r="CZ57" i="4"/>
  <c r="CZ41" i="4"/>
  <c r="CZ62" i="4"/>
  <c r="CZ54" i="4"/>
  <c r="CZ46" i="4"/>
  <c r="CZ53" i="4"/>
  <c r="CZ45" i="4"/>
  <c r="CZ60" i="4"/>
  <c r="CZ59" i="4"/>
  <c r="CZ43" i="4"/>
  <c r="CZ58" i="4"/>
  <c r="CZ50" i="4"/>
  <c r="CZ42" i="4"/>
  <c r="D126" i="4"/>
  <c r="AU34" i="4"/>
  <c r="DD35" i="4"/>
  <c r="CZ35" i="4"/>
  <c r="AM34" i="4"/>
  <c r="U34" i="4"/>
  <c r="DB3" i="4"/>
  <c r="DD34" i="4"/>
  <c r="CL34" i="4"/>
  <c r="BU34" i="4"/>
  <c r="BM34" i="4"/>
  <c r="H126" i="4"/>
  <c r="DB26" i="4"/>
  <c r="DB17" i="4"/>
  <c r="DB9" i="4"/>
  <c r="DB51" i="4"/>
  <c r="DB14" i="4"/>
  <c r="DB29" i="4"/>
  <c r="DB21" i="4"/>
  <c r="DB13" i="4"/>
  <c r="DB5" i="4"/>
  <c r="DB28" i="4"/>
  <c r="DJ28" i="4" s="1"/>
  <c r="DO28" i="4" s="1"/>
  <c r="DB20" i="4"/>
  <c r="DB12" i="4"/>
  <c r="DB4" i="4"/>
  <c r="CZ31" i="4"/>
  <c r="CZ66" i="4" s="1"/>
  <c r="CZ33" i="4"/>
  <c r="CZ68" i="4" s="1"/>
  <c r="DI22" i="4"/>
  <c r="DN22" i="4" s="1"/>
  <c r="DI28" i="4"/>
  <c r="DN28" i="4" s="1"/>
  <c r="DI6" i="4"/>
  <c r="DN6" i="4" s="1"/>
  <c r="DI4" i="4"/>
  <c r="DN4" i="4" s="1"/>
  <c r="J126" i="4"/>
  <c r="CI70" i="4" s="1"/>
  <c r="I126" i="4"/>
  <c r="F126" i="4"/>
  <c r="DD33" i="4"/>
  <c r="C124" i="4"/>
  <c r="CA68" i="4" s="1"/>
  <c r="G126" i="4"/>
  <c r="E126" i="4"/>
  <c r="U66" i="4"/>
  <c r="CS57" i="4"/>
  <c r="CS49" i="4"/>
  <c r="CS41" i="4"/>
  <c r="AI66" i="4"/>
  <c r="N51" i="4"/>
  <c r="CS64" i="4"/>
  <c r="CS56" i="4"/>
  <c r="CS48" i="4"/>
  <c r="CS40" i="4"/>
  <c r="CT66" i="4"/>
  <c r="CS63" i="4"/>
  <c r="CS55" i="4"/>
  <c r="CS47" i="4"/>
  <c r="CS39" i="4"/>
  <c r="CS62" i="4"/>
  <c r="CS54" i="4"/>
  <c r="CS46" i="4"/>
  <c r="CS61" i="4"/>
  <c r="CS53" i="4"/>
  <c r="CS45" i="4"/>
  <c r="CS60" i="4"/>
  <c r="CS52" i="4"/>
  <c r="CS44" i="4"/>
  <c r="CS59" i="4"/>
  <c r="CS51" i="4"/>
  <c r="CS43" i="4"/>
  <c r="CS58" i="4"/>
  <c r="CS50" i="4"/>
  <c r="CS42" i="4"/>
  <c r="CV66" i="4"/>
  <c r="BF66" i="4"/>
  <c r="AH66" i="4"/>
  <c r="E51" i="4"/>
  <c r="K43" i="4"/>
  <c r="K51" i="4"/>
  <c r="N64" i="4"/>
  <c r="L50" i="4"/>
  <c r="J58" i="4"/>
  <c r="AG66" i="4"/>
  <c r="Y66" i="4"/>
  <c r="Q66" i="4"/>
  <c r="G58" i="4"/>
  <c r="X66" i="4"/>
  <c r="F58" i="4"/>
  <c r="L42" i="4"/>
  <c r="AE66" i="4"/>
  <c r="L57" i="4"/>
  <c r="K38" i="4"/>
  <c r="BQ66" i="4"/>
  <c r="BI66" i="4"/>
  <c r="BA66" i="4"/>
  <c r="AK66" i="4"/>
  <c r="AC66" i="4"/>
  <c r="J63" i="4"/>
  <c r="N61" i="4"/>
  <c r="H59" i="4"/>
  <c r="E56" i="4"/>
  <c r="F54" i="4"/>
  <c r="F53" i="4"/>
  <c r="I49" i="4"/>
  <c r="J46" i="4"/>
  <c r="G45" i="4"/>
  <c r="M41" i="4"/>
  <c r="BP66" i="4"/>
  <c r="BH66" i="4"/>
  <c r="AZ66" i="4"/>
  <c r="G63" i="4"/>
  <c r="M61" i="4"/>
  <c r="E59" i="4"/>
  <c r="L55" i="4"/>
  <c r="E54" i="4"/>
  <c r="E53" i="4"/>
  <c r="J48" i="4"/>
  <c r="H46" i="4"/>
  <c r="F45" i="4"/>
  <c r="N40" i="4"/>
  <c r="AQ66" i="4"/>
  <c r="C54" i="4"/>
  <c r="L62" i="4"/>
  <c r="K61" i="4"/>
  <c r="G55" i="4"/>
  <c r="D54" i="4"/>
  <c r="L47" i="4"/>
  <c r="E46" i="4"/>
  <c r="E45" i="4"/>
  <c r="L39" i="4"/>
  <c r="BV66" i="4"/>
  <c r="BN66" i="4"/>
  <c r="C53" i="4"/>
  <c r="K62" i="4"/>
  <c r="J61" i="4"/>
  <c r="N54" i="4"/>
  <c r="N53" i="4"/>
  <c r="I47" i="4"/>
  <c r="D46" i="4"/>
  <c r="H39" i="4"/>
  <c r="BU66" i="4"/>
  <c r="BM66" i="4"/>
  <c r="BE66" i="4"/>
  <c r="C46" i="4"/>
  <c r="J62" i="4"/>
  <c r="I61" i="4"/>
  <c r="M54" i="4"/>
  <c r="J53" i="4"/>
  <c r="N46" i="4"/>
  <c r="N45" i="4"/>
  <c r="BT66" i="4"/>
  <c r="BL66" i="4"/>
  <c r="BD66" i="4"/>
  <c r="AV66" i="4"/>
  <c r="AN66" i="4"/>
  <c r="H62" i="4"/>
  <c r="H61" i="4"/>
  <c r="L54" i="4"/>
  <c r="I53" i="4"/>
  <c r="M46" i="4"/>
  <c r="M45" i="4"/>
  <c r="AA66" i="4"/>
  <c r="BS66" i="4"/>
  <c r="BK66" i="4"/>
  <c r="BC66" i="4"/>
  <c r="H64" i="4"/>
  <c r="G62" i="4"/>
  <c r="E61" i="4"/>
  <c r="N56" i="4"/>
  <c r="H54" i="4"/>
  <c r="H53" i="4"/>
  <c r="K50" i="4"/>
  <c r="L46" i="4"/>
  <c r="K45" i="4"/>
  <c r="I42" i="4"/>
  <c r="Z66" i="4"/>
  <c r="BR66" i="4"/>
  <c r="BJ66" i="4"/>
  <c r="BB66" i="4"/>
  <c r="AT66" i="4"/>
  <c r="AL66" i="4"/>
  <c r="AD66" i="4"/>
  <c r="V66" i="4"/>
  <c r="E64" i="4"/>
  <c r="F62" i="4"/>
  <c r="J56" i="4"/>
  <c r="G54" i="4"/>
  <c r="G53" i="4"/>
  <c r="G50" i="4"/>
  <c r="K46" i="4"/>
  <c r="J45" i="4"/>
  <c r="H42" i="4"/>
  <c r="J59" i="4"/>
  <c r="C59" i="4"/>
  <c r="J43" i="4"/>
  <c r="C43" i="4"/>
  <c r="AF66" i="4"/>
  <c r="P66" i="4"/>
  <c r="G64" i="4"/>
  <c r="I63" i="4"/>
  <c r="N60" i="4"/>
  <c r="E60" i="4"/>
  <c r="G59" i="4"/>
  <c r="K57" i="4"/>
  <c r="M56" i="4"/>
  <c r="D56" i="4"/>
  <c r="E55" i="4"/>
  <c r="K52" i="4"/>
  <c r="M51" i="4"/>
  <c r="D51" i="4"/>
  <c r="G49" i="4"/>
  <c r="I48" i="4"/>
  <c r="K47" i="4"/>
  <c r="H44" i="4"/>
  <c r="I43" i="4"/>
  <c r="L41" i="4"/>
  <c r="M40" i="4"/>
  <c r="K39" i="4"/>
  <c r="H38" i="4"/>
  <c r="S66" i="4"/>
  <c r="C60" i="4"/>
  <c r="F60" i="4"/>
  <c r="AR66" i="4"/>
  <c r="E58" i="4"/>
  <c r="M58" i="4"/>
  <c r="E50" i="4"/>
  <c r="M50" i="4"/>
  <c r="E42" i="4"/>
  <c r="M42" i="4"/>
  <c r="F42" i="4"/>
  <c r="F64" i="4"/>
  <c r="H63" i="4"/>
  <c r="M60" i="4"/>
  <c r="D60" i="4"/>
  <c r="F59" i="4"/>
  <c r="H58" i="4"/>
  <c r="J57" i="4"/>
  <c r="L56" i="4"/>
  <c r="M55" i="4"/>
  <c r="D55" i="4"/>
  <c r="J52" i="4"/>
  <c r="L51" i="4"/>
  <c r="N50" i="4"/>
  <c r="D50" i="4"/>
  <c r="F49" i="4"/>
  <c r="H48" i="4"/>
  <c r="J47" i="4"/>
  <c r="F44" i="4"/>
  <c r="H43" i="4"/>
  <c r="J42" i="4"/>
  <c r="J40" i="4"/>
  <c r="I39" i="4"/>
  <c r="R66" i="4"/>
  <c r="I38" i="4"/>
  <c r="J38" i="4"/>
  <c r="E38" i="4"/>
  <c r="M38" i="4"/>
  <c r="H41" i="4"/>
  <c r="I41" i="4"/>
  <c r="C52" i="4"/>
  <c r="L60" i="4"/>
  <c r="I57" i="4"/>
  <c r="I52" i="4"/>
  <c r="N49" i="4"/>
  <c r="E49" i="4"/>
  <c r="G48" i="4"/>
  <c r="N44" i="4"/>
  <c r="E44" i="4"/>
  <c r="J41" i="4"/>
  <c r="F38" i="4"/>
  <c r="K40" i="4"/>
  <c r="D40" i="4"/>
  <c r="L40" i="4"/>
  <c r="G40" i="4"/>
  <c r="AS66" i="4"/>
  <c r="C51" i="4"/>
  <c r="M64" i="4"/>
  <c r="D64" i="4"/>
  <c r="K60" i="4"/>
  <c r="M59" i="4"/>
  <c r="D59" i="4"/>
  <c r="G57" i="4"/>
  <c r="I56" i="4"/>
  <c r="H52" i="4"/>
  <c r="I51" i="4"/>
  <c r="M49" i="4"/>
  <c r="D49" i="4"/>
  <c r="F48" i="4"/>
  <c r="M44" i="4"/>
  <c r="D44" i="4"/>
  <c r="F43" i="4"/>
  <c r="G41" i="4"/>
  <c r="H40" i="4"/>
  <c r="D38" i="4"/>
  <c r="C63" i="4"/>
  <c r="F63" i="4"/>
  <c r="N63" i="4"/>
  <c r="C55" i="4"/>
  <c r="F55" i="4"/>
  <c r="N55" i="4"/>
  <c r="C47" i="4"/>
  <c r="F47" i="4"/>
  <c r="N47" i="4"/>
  <c r="C39" i="4"/>
  <c r="F39" i="4"/>
  <c r="N39" i="4"/>
  <c r="G39" i="4"/>
  <c r="J39" i="4"/>
  <c r="AJ66" i="4"/>
  <c r="AB66" i="4"/>
  <c r="T66" i="4"/>
  <c r="L64" i="4"/>
  <c r="M63" i="4"/>
  <c r="D63" i="4"/>
  <c r="J60" i="4"/>
  <c r="L59" i="4"/>
  <c r="N58" i="4"/>
  <c r="D58" i="4"/>
  <c r="F57" i="4"/>
  <c r="H56" i="4"/>
  <c r="J55" i="4"/>
  <c r="F52" i="4"/>
  <c r="H51" i="4"/>
  <c r="J50" i="4"/>
  <c r="L49" i="4"/>
  <c r="N48" i="4"/>
  <c r="E48" i="4"/>
  <c r="G47" i="4"/>
  <c r="L44" i="4"/>
  <c r="N43" i="4"/>
  <c r="E43" i="4"/>
  <c r="G42" i="4"/>
  <c r="F41" i="4"/>
  <c r="F40" i="4"/>
  <c r="D39" i="4"/>
  <c r="AW66" i="4"/>
  <c r="I44" i="4"/>
  <c r="C38" i="4"/>
  <c r="BO66" i="4"/>
  <c r="BG66" i="4"/>
  <c r="C62" i="4"/>
  <c r="C45" i="4"/>
  <c r="J64" i="4"/>
  <c r="L63" i="4"/>
  <c r="N62" i="4"/>
  <c r="E62" i="4"/>
  <c r="I60" i="4"/>
  <c r="K59" i="4"/>
  <c r="L58" i="4"/>
  <c r="N57" i="4"/>
  <c r="E57" i="4"/>
  <c r="G56" i="4"/>
  <c r="I55" i="4"/>
  <c r="K54" i="4"/>
  <c r="N52" i="4"/>
  <c r="E52" i="4"/>
  <c r="G51" i="4"/>
  <c r="I50" i="4"/>
  <c r="K49" i="4"/>
  <c r="M48" i="4"/>
  <c r="D48" i="4"/>
  <c r="E47" i="4"/>
  <c r="G46" i="4"/>
  <c r="K44" i="4"/>
  <c r="M43" i="4"/>
  <c r="D43" i="4"/>
  <c r="D42" i="4"/>
  <c r="E41" i="4"/>
  <c r="E40" i="4"/>
  <c r="N38" i="4"/>
  <c r="AO66" i="4"/>
  <c r="L52" i="4"/>
  <c r="D61" i="4"/>
  <c r="L61" i="4"/>
  <c r="D53" i="4"/>
  <c r="L53" i="4"/>
  <c r="D45" i="4"/>
  <c r="L45" i="4"/>
  <c r="AX66" i="4"/>
  <c r="AP66" i="4"/>
  <c r="C61" i="4"/>
  <c r="C44" i="4"/>
  <c r="I64" i="4"/>
  <c r="K63" i="4"/>
  <c r="M62" i="4"/>
  <c r="D62" i="4"/>
  <c r="F61" i="4"/>
  <c r="H60" i="4"/>
  <c r="I59" i="4"/>
  <c r="K58" i="4"/>
  <c r="M57" i="4"/>
  <c r="D57" i="4"/>
  <c r="F56" i="4"/>
  <c r="H55" i="4"/>
  <c r="J54" i="4"/>
  <c r="K53" i="4"/>
  <c r="M52" i="4"/>
  <c r="D52" i="4"/>
  <c r="F51" i="4"/>
  <c r="H50" i="4"/>
  <c r="J49" i="4"/>
  <c r="L48" i="4"/>
  <c r="M47" i="4"/>
  <c r="D47" i="4"/>
  <c r="F46" i="4"/>
  <c r="H45" i="4"/>
  <c r="J44" i="4"/>
  <c r="L43" i="4"/>
  <c r="N42" i="4"/>
  <c r="N41" i="4"/>
  <c r="D41" i="4"/>
  <c r="M39" i="4"/>
  <c r="L38" i="4"/>
  <c r="C58" i="4"/>
  <c r="C50" i="4"/>
  <c r="C42" i="4"/>
  <c r="C57" i="4"/>
  <c r="C49" i="4"/>
  <c r="C41" i="4"/>
  <c r="C122" i="4"/>
  <c r="C66" i="4" s="1"/>
  <c r="C64" i="4"/>
  <c r="C56" i="4"/>
  <c r="C48" i="4"/>
  <c r="C40" i="4"/>
  <c r="DI11" i="1" l="1"/>
  <c r="DI19" i="1"/>
  <c r="CH68" i="4"/>
  <c r="CC68" i="4"/>
  <c r="DJ20" i="4"/>
  <c r="DO20" i="4" s="1"/>
  <c r="DF33" i="4"/>
  <c r="DI33" i="4" s="1"/>
  <c r="DN33" i="4" s="1"/>
  <c r="CX34" i="4"/>
  <c r="DF34" i="4" s="1"/>
  <c r="DI34" i="4" s="1"/>
  <c r="DN34" i="4" s="1"/>
  <c r="CF68" i="4"/>
  <c r="DE38" i="4"/>
  <c r="DH38" i="4" s="1"/>
  <c r="DJ8" i="4"/>
  <c r="DO8" i="4" s="1"/>
  <c r="DI23" i="4"/>
  <c r="DN23" i="4" s="1"/>
  <c r="DI18" i="4"/>
  <c r="DN18" i="4" s="1"/>
  <c r="CG68" i="4"/>
  <c r="DJ15" i="4"/>
  <c r="DO15" i="4" s="1"/>
  <c r="CE68" i="4"/>
  <c r="DB48" i="4"/>
  <c r="DJ48" i="4" s="1"/>
  <c r="DJ13" i="4"/>
  <c r="DO13" i="4" s="1"/>
  <c r="DB56" i="4"/>
  <c r="DJ56" i="4" s="1"/>
  <c r="DJ21" i="4"/>
  <c r="DO21" i="4" s="1"/>
  <c r="DJ19" i="4"/>
  <c r="DO19" i="4" s="1"/>
  <c r="DB64" i="4"/>
  <c r="DJ29" i="4"/>
  <c r="DO29" i="4" s="1"/>
  <c r="DB39" i="4"/>
  <c r="DJ39" i="4" s="1"/>
  <c r="DJ4" i="4"/>
  <c r="DO4" i="4" s="1"/>
  <c r="DB49" i="4"/>
  <c r="DJ49" i="4" s="1"/>
  <c r="DJ14" i="4"/>
  <c r="DO14" i="4" s="1"/>
  <c r="DB47" i="4"/>
  <c r="DJ12" i="4"/>
  <c r="DO12" i="4" s="1"/>
  <c r="DJ51" i="4"/>
  <c r="CL69" i="4"/>
  <c r="DA34" i="4"/>
  <c r="DA69" i="4" s="1"/>
  <c r="DG31" i="4"/>
  <c r="DL31" i="4" s="1"/>
  <c r="DG34" i="4"/>
  <c r="DL34" i="4" s="1"/>
  <c r="DJ16" i="4"/>
  <c r="DO16" i="4" s="1"/>
  <c r="DJ25" i="4"/>
  <c r="DO25" i="4" s="1"/>
  <c r="DJ10" i="4"/>
  <c r="DO10" i="4" s="1"/>
  <c r="DJ24" i="4"/>
  <c r="DO24" i="4" s="1"/>
  <c r="DB44" i="4"/>
  <c r="DJ9" i="4"/>
  <c r="DO9" i="4" s="1"/>
  <c r="DB52" i="4"/>
  <c r="DJ17" i="4"/>
  <c r="DO17" i="4" s="1"/>
  <c r="DB38" i="4"/>
  <c r="DJ38" i="4" s="1"/>
  <c r="DJ3" i="4"/>
  <c r="DO3" i="4" s="1"/>
  <c r="DA70" i="4"/>
  <c r="DB40" i="4"/>
  <c r="DJ40" i="4" s="1"/>
  <c r="DJ5" i="4"/>
  <c r="DO5" i="4" s="1"/>
  <c r="DB61" i="4"/>
  <c r="DJ61" i="4" s="1"/>
  <c r="DJ26" i="4"/>
  <c r="DO26" i="4" s="1"/>
  <c r="DF44" i="4"/>
  <c r="DI44" i="4" s="1"/>
  <c r="DI39" i="4"/>
  <c r="DF35" i="4"/>
  <c r="DI35" i="4" s="1"/>
  <c r="DN35" i="4" s="1"/>
  <c r="DI49" i="4"/>
  <c r="DI59" i="4"/>
  <c r="DI61" i="4"/>
  <c r="DJ57" i="4"/>
  <c r="DI64" i="4"/>
  <c r="DI57" i="4"/>
  <c r="DI53" i="4"/>
  <c r="DI46" i="4"/>
  <c r="DJ53" i="4"/>
  <c r="DJ64" i="4"/>
  <c r="DI55" i="4"/>
  <c r="DI40" i="4"/>
  <c r="DJ43" i="4"/>
  <c r="DI45" i="4"/>
  <c r="DJ45" i="4"/>
  <c r="DI7" i="4"/>
  <c r="DN7" i="4" s="1"/>
  <c r="DJ58" i="4"/>
  <c r="DJ59" i="4"/>
  <c r="DJ46" i="4"/>
  <c r="DJ42" i="4"/>
  <c r="DI56" i="4"/>
  <c r="DI51" i="4"/>
  <c r="DI63" i="4"/>
  <c r="DJ60" i="4"/>
  <c r="DI50" i="4"/>
  <c r="DI43" i="4"/>
  <c r="DI47" i="4"/>
  <c r="DJ47" i="4"/>
  <c r="DI52" i="4"/>
  <c r="DI62" i="4"/>
  <c r="DJ50" i="4"/>
  <c r="DJ62" i="4"/>
  <c r="DI42" i="4"/>
  <c r="DI60" i="4"/>
  <c r="DJ52" i="4"/>
  <c r="DI58" i="4"/>
  <c r="DI48" i="4"/>
  <c r="DJ41" i="4"/>
  <c r="DI41" i="4"/>
  <c r="DE42" i="4"/>
  <c r="DH42" i="4" s="1"/>
  <c r="DD42" i="4"/>
  <c r="DG42" i="4" s="1"/>
  <c r="DE60" i="4"/>
  <c r="DH60" i="4" s="1"/>
  <c r="DD60" i="4"/>
  <c r="DG60" i="4" s="1"/>
  <c r="DE47" i="4"/>
  <c r="DH47" i="4" s="1"/>
  <c r="DD47" i="4"/>
  <c r="DG47" i="4" s="1"/>
  <c r="D66" i="4"/>
  <c r="DE50" i="4"/>
  <c r="DH50" i="4" s="1"/>
  <c r="DD50" i="4"/>
  <c r="DG50" i="4" s="1"/>
  <c r="DE45" i="4"/>
  <c r="DH45" i="4" s="1"/>
  <c r="DD45" i="4"/>
  <c r="DG45" i="4" s="1"/>
  <c r="DE55" i="4"/>
  <c r="DH55" i="4" s="1"/>
  <c r="DD55" i="4"/>
  <c r="DG55" i="4" s="1"/>
  <c r="DE41" i="4"/>
  <c r="DH41" i="4" s="1"/>
  <c r="DD41" i="4"/>
  <c r="DG41" i="4" s="1"/>
  <c r="CM70" i="4"/>
  <c r="CP70" i="4"/>
  <c r="DE63" i="4"/>
  <c r="DH63" i="4" s="1"/>
  <c r="DD63" i="4"/>
  <c r="DG63" i="4" s="1"/>
  <c r="DE43" i="4"/>
  <c r="DH43" i="4" s="1"/>
  <c r="DD43" i="4"/>
  <c r="DG43" i="4" s="1"/>
  <c r="DE61" i="4"/>
  <c r="DH61" i="4" s="1"/>
  <c r="DD61" i="4"/>
  <c r="DG61" i="4" s="1"/>
  <c r="DE49" i="4"/>
  <c r="DH49" i="4" s="1"/>
  <c r="DD49" i="4"/>
  <c r="DG49" i="4" s="1"/>
  <c r="U68" i="4"/>
  <c r="CB68" i="4"/>
  <c r="BY68" i="4"/>
  <c r="CJ70" i="4"/>
  <c r="CK70" i="4"/>
  <c r="CL70" i="4"/>
  <c r="CO70" i="4"/>
  <c r="DE58" i="4"/>
  <c r="DH58" i="4" s="1"/>
  <c r="DD58" i="4"/>
  <c r="DG58" i="4" s="1"/>
  <c r="DE46" i="4"/>
  <c r="DH46" i="4" s="1"/>
  <c r="DD46" i="4"/>
  <c r="DG46" i="4" s="1"/>
  <c r="DE57" i="4"/>
  <c r="DH57" i="4" s="1"/>
  <c r="DD57" i="4"/>
  <c r="DG57" i="4" s="1"/>
  <c r="DE59" i="4"/>
  <c r="DH59" i="4" s="1"/>
  <c r="DD59" i="4"/>
  <c r="DG59" i="4" s="1"/>
  <c r="DE54" i="4"/>
  <c r="DH54" i="4" s="1"/>
  <c r="DD54" i="4"/>
  <c r="DG54" i="4" s="1"/>
  <c r="DE48" i="4"/>
  <c r="DH48" i="4" s="1"/>
  <c r="DD48" i="4"/>
  <c r="DG48" i="4" s="1"/>
  <c r="CZ70" i="4"/>
  <c r="CN70" i="4"/>
  <c r="DE44" i="4"/>
  <c r="DH44" i="4" s="1"/>
  <c r="DD44" i="4"/>
  <c r="DG44" i="4" s="1"/>
  <c r="DE62" i="4"/>
  <c r="DH62" i="4" s="1"/>
  <c r="DD62" i="4"/>
  <c r="DG62" i="4" s="1"/>
  <c r="DE56" i="4"/>
  <c r="DH56" i="4" s="1"/>
  <c r="DD56" i="4"/>
  <c r="DG56" i="4" s="1"/>
  <c r="CD68" i="4"/>
  <c r="DF54" i="4"/>
  <c r="DE53" i="4"/>
  <c r="DH53" i="4" s="1"/>
  <c r="DD53" i="4"/>
  <c r="DG53" i="4" s="1"/>
  <c r="DE51" i="4"/>
  <c r="DH51" i="4" s="1"/>
  <c r="DD51" i="4"/>
  <c r="DG51" i="4" s="1"/>
  <c r="DE40" i="4"/>
  <c r="DH40" i="4" s="1"/>
  <c r="DD40" i="4"/>
  <c r="DG40" i="4" s="1"/>
  <c r="DE52" i="4"/>
  <c r="DH52" i="4" s="1"/>
  <c r="DD52" i="4"/>
  <c r="DG52" i="4" s="1"/>
  <c r="DE39" i="4"/>
  <c r="DH39" i="4" s="1"/>
  <c r="DD39" i="4"/>
  <c r="DG39" i="4" s="1"/>
  <c r="DE64" i="4"/>
  <c r="DH64" i="4" s="1"/>
  <c r="DD64" i="4"/>
  <c r="DG64" i="4" s="1"/>
  <c r="BX68" i="4"/>
  <c r="BZ68" i="4"/>
  <c r="CQ70" i="4"/>
  <c r="DI27" i="4"/>
  <c r="DN27" i="4" s="1"/>
  <c r="DI11" i="4"/>
  <c r="DN11" i="4" s="1"/>
  <c r="DI38" i="4"/>
  <c r="DH35" i="4"/>
  <c r="DM35" i="4" s="1"/>
  <c r="AU69" i="4"/>
  <c r="AI68" i="4"/>
  <c r="CU68" i="4"/>
  <c r="AR68" i="4"/>
  <c r="BQ68" i="4"/>
  <c r="AT68" i="4"/>
  <c r="BS68" i="4"/>
  <c r="AN68" i="4"/>
  <c r="Q68" i="4"/>
  <c r="BN68" i="4"/>
  <c r="DB33" i="4"/>
  <c r="DB68" i="4" s="1"/>
  <c r="AQ68" i="4"/>
  <c r="AZ68" i="4"/>
  <c r="E68" i="4"/>
  <c r="BB68" i="4"/>
  <c r="AV68" i="4"/>
  <c r="Y68" i="4"/>
  <c r="J68" i="4"/>
  <c r="BV68" i="4"/>
  <c r="DB31" i="4"/>
  <c r="DB66" i="4" s="1"/>
  <c r="AY68" i="4"/>
  <c r="BH68" i="4"/>
  <c r="M68" i="4"/>
  <c r="BJ68" i="4"/>
  <c r="G68" i="4"/>
  <c r="BD68" i="4"/>
  <c r="AG68" i="4"/>
  <c r="R68" i="4"/>
  <c r="DH33" i="4"/>
  <c r="DM33" i="4" s="1"/>
  <c r="BG68" i="4"/>
  <c r="D68" i="4"/>
  <c r="BP68" i="4"/>
  <c r="AC68" i="4"/>
  <c r="F68" i="4"/>
  <c r="BR68" i="4"/>
  <c r="O68" i="4"/>
  <c r="CY68" i="4"/>
  <c r="BL68" i="4"/>
  <c r="AO68" i="4"/>
  <c r="Z68" i="4"/>
  <c r="CT68" i="4"/>
  <c r="CW68" i="4"/>
  <c r="CX68" i="4"/>
  <c r="CS68" i="4"/>
  <c r="C125" i="4"/>
  <c r="U69" i="4" s="1"/>
  <c r="CZ34" i="4"/>
  <c r="CZ69" i="4" s="1"/>
  <c r="DB35" i="4"/>
  <c r="DB70" i="4" s="1"/>
  <c r="BO68" i="4"/>
  <c r="L68" i="4"/>
  <c r="AK68" i="4"/>
  <c r="N68" i="4"/>
  <c r="W68" i="4"/>
  <c r="H68" i="4"/>
  <c r="BT68" i="4"/>
  <c r="AW68" i="4"/>
  <c r="AH68" i="4"/>
  <c r="BM68" i="4"/>
  <c r="DG33" i="4"/>
  <c r="DL33" i="4" s="1"/>
  <c r="DB55" i="4"/>
  <c r="DJ55" i="4" s="1"/>
  <c r="DG35" i="4"/>
  <c r="DL35" i="4" s="1"/>
  <c r="K68" i="4"/>
  <c r="BW68" i="4"/>
  <c r="T68" i="4"/>
  <c r="AS68" i="4"/>
  <c r="V68" i="4"/>
  <c r="AE68" i="4"/>
  <c r="P68" i="4"/>
  <c r="BE68" i="4"/>
  <c r="AP68" i="4"/>
  <c r="BU68" i="4"/>
  <c r="DB63" i="4"/>
  <c r="DJ63" i="4" s="1"/>
  <c r="S68" i="4"/>
  <c r="AB68" i="4"/>
  <c r="BA68" i="4"/>
  <c r="AD68" i="4"/>
  <c r="BC68" i="4"/>
  <c r="X68" i="4"/>
  <c r="AX68" i="4"/>
  <c r="AM68" i="4"/>
  <c r="C126" i="4"/>
  <c r="AA68" i="4"/>
  <c r="AJ68" i="4"/>
  <c r="CV68" i="4"/>
  <c r="BI68" i="4"/>
  <c r="AL68" i="4"/>
  <c r="BK68" i="4"/>
  <c r="AF68" i="4"/>
  <c r="I68" i="4"/>
  <c r="BF68" i="4"/>
  <c r="AU68" i="4"/>
  <c r="C68" i="4"/>
  <c r="CX66" i="4"/>
  <c r="DF66" i="4" s="1"/>
  <c r="DH31" i="4"/>
  <c r="DM31" i="4" s="1"/>
  <c r="DF31" i="4"/>
  <c r="E66" i="4"/>
  <c r="CS66" i="4"/>
  <c r="F66" i="4"/>
  <c r="J66" i="4"/>
  <c r="K66" i="4"/>
  <c r="L66" i="4"/>
  <c r="M66" i="4"/>
  <c r="N66" i="4"/>
  <c r="H66" i="4"/>
  <c r="I66" i="4"/>
  <c r="G66" i="4"/>
  <c r="DH34" i="4" l="1"/>
  <c r="DM34" i="4" s="1"/>
  <c r="DJ44" i="4"/>
  <c r="DF68" i="4"/>
  <c r="DJ35" i="4"/>
  <c r="DO35" i="4" s="1"/>
  <c r="CA70" i="4"/>
  <c r="CF70" i="4"/>
  <c r="BX70" i="4"/>
  <c r="CG70" i="4"/>
  <c r="CD70" i="4"/>
  <c r="CC70" i="4"/>
  <c r="CB70" i="4"/>
  <c r="CH70" i="4"/>
  <c r="BY70" i="4"/>
  <c r="CE70" i="4"/>
  <c r="BZ70" i="4"/>
  <c r="AM69" i="4"/>
  <c r="CD69" i="4"/>
  <c r="CE69" i="4"/>
  <c r="CB69" i="4"/>
  <c r="CH69" i="4"/>
  <c r="CG69" i="4"/>
  <c r="CF69" i="4"/>
  <c r="CC69" i="4"/>
  <c r="BZ69" i="4"/>
  <c r="BY69" i="4"/>
  <c r="BX69" i="4"/>
  <c r="CA69" i="4"/>
  <c r="DE68" i="4"/>
  <c r="DD68" i="4"/>
  <c r="DG68" i="4" s="1"/>
  <c r="DE66" i="4"/>
  <c r="DH66" i="4" s="1"/>
  <c r="DD66" i="4"/>
  <c r="DG66" i="4" s="1"/>
  <c r="DI54" i="4"/>
  <c r="DJ54" i="4"/>
  <c r="DI66" i="4"/>
  <c r="DJ68" i="4"/>
  <c r="DH68" i="4"/>
  <c r="DB34" i="4"/>
  <c r="DB69" i="4" s="1"/>
  <c r="BM69" i="4"/>
  <c r="DJ33" i="4"/>
  <c r="DO33" i="4" s="1"/>
  <c r="H70" i="4"/>
  <c r="P70" i="4"/>
  <c r="X70" i="4"/>
  <c r="AF70" i="4"/>
  <c r="AN70" i="4"/>
  <c r="AV70" i="4"/>
  <c r="BD70" i="4"/>
  <c r="BL70" i="4"/>
  <c r="BT70" i="4"/>
  <c r="C70" i="4"/>
  <c r="D70" i="4"/>
  <c r="L70" i="4"/>
  <c r="T70" i="4"/>
  <c r="AB70" i="4"/>
  <c r="AJ70" i="4"/>
  <c r="AR70" i="4"/>
  <c r="AZ70" i="4"/>
  <c r="BH70" i="4"/>
  <c r="BP70" i="4"/>
  <c r="BV70" i="4"/>
  <c r="J70" i="4"/>
  <c r="BU70" i="4"/>
  <c r="I70" i="4"/>
  <c r="AE70" i="4"/>
  <c r="AL70" i="4"/>
  <c r="AS70" i="4"/>
  <c r="AI70" i="4"/>
  <c r="BN70" i="4"/>
  <c r="BM70" i="4"/>
  <c r="W70" i="4"/>
  <c r="AD70" i="4"/>
  <c r="AK70" i="4"/>
  <c r="AA70" i="4"/>
  <c r="BF70" i="4"/>
  <c r="BE70" i="4"/>
  <c r="CW70" i="4"/>
  <c r="O70" i="4"/>
  <c r="BW70" i="4"/>
  <c r="V70" i="4"/>
  <c r="AC70" i="4"/>
  <c r="CX70" i="4"/>
  <c r="S70" i="4"/>
  <c r="AX70" i="4"/>
  <c r="AW70" i="4"/>
  <c r="BS70" i="4"/>
  <c r="G70" i="4"/>
  <c r="CV70" i="4"/>
  <c r="N70" i="4"/>
  <c r="U70" i="4"/>
  <c r="CS70" i="4"/>
  <c r="K70" i="4"/>
  <c r="CY70" i="4"/>
  <c r="AP70" i="4"/>
  <c r="AO70" i="4"/>
  <c r="BK70" i="4"/>
  <c r="BR70" i="4"/>
  <c r="F70" i="4"/>
  <c r="CU70" i="4"/>
  <c r="M70" i="4"/>
  <c r="BO70" i="4"/>
  <c r="AH70" i="4"/>
  <c r="AG70" i="4"/>
  <c r="BC70" i="4"/>
  <c r="BJ70" i="4"/>
  <c r="BQ70" i="4"/>
  <c r="E70" i="4"/>
  <c r="CT70" i="4"/>
  <c r="BG70" i="4"/>
  <c r="Z70" i="4"/>
  <c r="Y70" i="4"/>
  <c r="AU70" i="4"/>
  <c r="BB70" i="4"/>
  <c r="BI70" i="4"/>
  <c r="AY70" i="4"/>
  <c r="R70" i="4"/>
  <c r="Q70" i="4"/>
  <c r="AM70" i="4"/>
  <c r="AT70" i="4"/>
  <c r="BA70" i="4"/>
  <c r="AQ70" i="4"/>
  <c r="CX69" i="4"/>
  <c r="G69" i="4"/>
  <c r="O69" i="4"/>
  <c r="W69" i="4"/>
  <c r="AE69" i="4"/>
  <c r="BC69" i="4"/>
  <c r="BK69" i="4"/>
  <c r="BS69" i="4"/>
  <c r="K69" i="4"/>
  <c r="S69" i="4"/>
  <c r="AA69" i="4"/>
  <c r="AI69" i="4"/>
  <c r="AQ69" i="4"/>
  <c r="AY69" i="4"/>
  <c r="BG69" i="4"/>
  <c r="BO69" i="4"/>
  <c r="Y69" i="4"/>
  <c r="P69" i="4"/>
  <c r="AT69" i="4"/>
  <c r="BA69" i="4"/>
  <c r="BH69" i="4"/>
  <c r="AX69" i="4"/>
  <c r="BW69" i="4"/>
  <c r="CY69" i="4"/>
  <c r="Q69" i="4"/>
  <c r="BT69" i="4"/>
  <c r="H69" i="4"/>
  <c r="AL69" i="4"/>
  <c r="AS69" i="4"/>
  <c r="AZ69" i="4"/>
  <c r="AP69" i="4"/>
  <c r="I69" i="4"/>
  <c r="BL69" i="4"/>
  <c r="AD69" i="4"/>
  <c r="AK69" i="4"/>
  <c r="AR69" i="4"/>
  <c r="AH69" i="4"/>
  <c r="BD69" i="4"/>
  <c r="V69" i="4"/>
  <c r="AC69" i="4"/>
  <c r="AJ69" i="4"/>
  <c r="Z69" i="4"/>
  <c r="BE69" i="4"/>
  <c r="AV69" i="4"/>
  <c r="CV69" i="4"/>
  <c r="N69" i="4"/>
  <c r="AB69" i="4"/>
  <c r="C69" i="4"/>
  <c r="R69" i="4"/>
  <c r="AW69" i="4"/>
  <c r="AN69" i="4"/>
  <c r="BR69" i="4"/>
  <c r="F69" i="4"/>
  <c r="CU69" i="4"/>
  <c r="M69" i="4"/>
  <c r="T69" i="4"/>
  <c r="BV69" i="4"/>
  <c r="J69" i="4"/>
  <c r="AO69" i="4"/>
  <c r="AF69" i="4"/>
  <c r="BJ69" i="4"/>
  <c r="BQ69" i="4"/>
  <c r="E69" i="4"/>
  <c r="CT69" i="4"/>
  <c r="L69" i="4"/>
  <c r="CS69" i="4"/>
  <c r="BN69" i="4"/>
  <c r="AG69" i="4"/>
  <c r="X69" i="4"/>
  <c r="CW69" i="4"/>
  <c r="BB69" i="4"/>
  <c r="BI69" i="4"/>
  <c r="BP69" i="4"/>
  <c r="D69" i="4"/>
  <c r="BF69" i="4"/>
  <c r="BU69" i="4"/>
  <c r="DI31" i="4"/>
  <c r="DN31" i="4" s="1"/>
  <c r="DJ31" i="4"/>
  <c r="DO31" i="4" s="1"/>
  <c r="DF69" i="4" l="1"/>
  <c r="DF70" i="4"/>
  <c r="DE69" i="4"/>
  <c r="DH69" i="4" s="1"/>
  <c r="DD69" i="4"/>
  <c r="DG69" i="4" s="1"/>
  <c r="DE70" i="4"/>
  <c r="DH70" i="4" s="1"/>
  <c r="DD70" i="4"/>
  <c r="DG70" i="4" s="1"/>
  <c r="DJ66" i="4"/>
  <c r="DI68" i="4"/>
  <c r="DJ34" i="4"/>
  <c r="DO34" i="4" s="1"/>
  <c r="DJ69" i="4" l="1"/>
  <c r="DJ70" i="4"/>
  <c r="DI70" i="4"/>
  <c r="DI69" i="4"/>
</calcChain>
</file>

<file path=xl/sharedStrings.xml><?xml version="1.0" encoding="utf-8"?>
<sst xmlns="http://schemas.openxmlformats.org/spreadsheetml/2006/main" count="750" uniqueCount="120">
  <si>
    <t>2014</t>
  </si>
  <si>
    <t>2015</t>
  </si>
  <si>
    <t>2016</t>
  </si>
  <si>
    <t>2017</t>
  </si>
  <si>
    <t>2018</t>
  </si>
  <si>
    <t>2019</t>
  </si>
  <si>
    <t>Janeiro</t>
  </si>
  <si>
    <t>Fevereiro</t>
  </si>
  <si>
    <t>Março</t>
  </si>
  <si>
    <t>Abril</t>
  </si>
  <si>
    <t>Maio</t>
  </si>
  <si>
    <t>Junho</t>
  </si>
  <si>
    <t>Julho</t>
  </si>
  <si>
    <t>Agosto</t>
  </si>
  <si>
    <t>Setembro</t>
  </si>
  <si>
    <t>Outubro</t>
  </si>
  <si>
    <t>Novembro</t>
  </si>
  <si>
    <t>Dezembro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</si>
  <si>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</si>
  <si>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</si>
  <si>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</si>
  <si>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</si>
  <si>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</si>
  <si>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</si>
  <si>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</si>
  <si>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</si>
  <si>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</si>
  <si>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</si>
  <si>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</si>
  <si>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</si>
  <si>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</si>
  <si>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</si>
  <si>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</si>
  <si>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</si>
  <si>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</si>
  <si>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</si>
  <si>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</si>
  <si>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</si>
  <si>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</si>
  <si>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</si>
  <si>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</si>
  <si>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</si>
  <si>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</si>
  <si>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</si>
  <si>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</si>
  <si>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Notas</t>
  </si>
  <si>
    <t>A categoria "Hospital" para a classificação "Local de ocorrência" inclui os estabelecimentos de saúde sem internação.</t>
  </si>
  <si>
    <t>BRASIL</t>
  </si>
  <si>
    <t>Brazil</t>
  </si>
  <si>
    <t>State</t>
  </si>
  <si>
    <t>17win18</t>
  </si>
  <si>
    <t>17NOTwin18</t>
  </si>
  <si>
    <t>state</t>
  </si>
  <si>
    <t>2021*</t>
  </si>
  <si>
    <t>2014to17</t>
  </si>
  <si>
    <t>2014to18</t>
  </si>
  <si>
    <t>2015to19</t>
  </si>
  <si>
    <t>var18</t>
  </si>
  <si>
    <t>var19</t>
  </si>
  <si>
    <t>var20</t>
  </si>
  <si>
    <t>var21</t>
  </si>
  <si>
    <t>excessdeath18</t>
  </si>
  <si>
    <t>excessdeath19</t>
  </si>
  <si>
    <t>excessdeath20</t>
  </si>
  <si>
    <t>excessdeath21</t>
  </si>
  <si>
    <t>Estado</t>
  </si>
  <si>
    <t>(Click to sort Descending)</t>
  </si>
  <si>
    <t>Registros</t>
  </si>
  <si>
    <t>(Click to sort Ascending)</t>
  </si>
  <si>
    <t>2021(9m)</t>
  </si>
  <si>
    <t>17win+5018</t>
  </si>
  <si>
    <t>2021*Jul</t>
  </si>
  <si>
    <t>14to17</t>
  </si>
  <si>
    <t>14to18</t>
  </si>
  <si>
    <t>15to19</t>
  </si>
  <si>
    <t>RO</t>
  </si>
  <si>
    <t>AC</t>
  </si>
  <si>
    <t>AM</t>
  </si>
  <si>
    <t>RR</t>
  </si>
  <si>
    <t>PA</t>
  </si>
  <si>
    <t>AP</t>
  </si>
  <si>
    <t>TO</t>
  </si>
  <si>
    <t>MA</t>
  </si>
  <si>
    <t>PI</t>
  </si>
  <si>
    <t>CE</t>
  </si>
  <si>
    <t>RN</t>
  </si>
  <si>
    <t>PB</t>
  </si>
  <si>
    <t>PE</t>
  </si>
  <si>
    <t>AL</t>
  </si>
  <si>
    <t>SE</t>
  </si>
  <si>
    <t>BA</t>
  </si>
  <si>
    <t>MG</t>
  </si>
  <si>
    <t>ES</t>
  </si>
  <si>
    <t>RJ</t>
  </si>
  <si>
    <t>SP</t>
  </si>
  <si>
    <t>PR</t>
  </si>
  <si>
    <t>SC</t>
  </si>
  <si>
    <t>RS</t>
  </si>
  <si>
    <t>MS</t>
  </si>
  <si>
    <t>MT</t>
  </si>
  <si>
    <t>GO</t>
  </si>
  <si>
    <t>DF</t>
  </si>
  <si>
    <t>Total</t>
  </si>
  <si>
    <t>Fonte: MS/SVS/CGIAE - Sistema de Informações sobre Mortalidade - SIM</t>
  </si>
  <si>
    <t>Nota:</t>
  </si>
  <si>
    <t>Em 2011, houve uma mudança no conteúdo da Declaração de Óbito, com maior detalhamento das informações coletadas. Para este ano, foram utilizados simultaneamente os dois formulários. Para mais detalhes sobre as mudanças ocorridas e os seus efeitos, veja o documento "Sistema de Informações sobre Mortalidade - SIM. Consolidação da base de dados de 2011".</t>
  </si>
  <si>
    <t>No dia 13/06/2019, os arquivos do SIM referentes ao ano de notificação 2017 foram atualizados, com alteração das causas básicas de 2 registros e exclusão de 1 registro.</t>
  </si>
  <si>
    <t>No dia 01/04/2020, os arquivos do SIM referentes ao ano de notificação 2019 foram atualizados, com alteração das causas básicas de 4 registros e exclusão de 1 registro.</t>
  </si>
  <si>
    <t>TOTAL</t>
  </si>
  <si>
    <t>BRA</t>
  </si>
  <si>
    <t>varexcess18</t>
  </si>
  <si>
    <t>varexcess19</t>
  </si>
  <si>
    <t>varexcess20</t>
  </si>
  <si>
    <t>varexcess21</t>
  </si>
  <si>
    <t>varTxMort18</t>
  </si>
  <si>
    <t>varTxMort19</t>
  </si>
  <si>
    <t>varTxMort20</t>
  </si>
  <si>
    <t>varTxMort21*</t>
  </si>
  <si>
    <t>%votes17</t>
  </si>
  <si>
    <t>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</si>
</sst>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76" formatCode="0.000000"/>
  </numFmts>
  <fonts count="17">
    <font>
      <sz val="11"/>
      <color indexed="64"/>
      <name val="Calibri"/>
      <family val="2"/>
      <scheme val="minor"/>
    </font>
    <font>
      <sz val="11"/>
      <color rgb="FF333333"/>
      <name val="Calibri"/>
      <family val="2"/>
      <scheme val="minor"/>
    </font>
    <font>
      <b/>
      <sz val="11"/>
      <color rgb="FFFF0000"/>
      <name val="Calibri"/>
      <family val="2"/>
      <scheme val="minor"/>
    </font>
    <font>
      <sz val="11"/>
      <color indexed="64"/>
      <name val="Calibri"/>
      <family val="2"/>
      <scheme val="minor"/>
    </font>
    <font>
      <sz val="8"/>
      <name val="Calibri"/>
      <family val="2"/>
      <scheme val="minor"/>
    </font>
    <font>
      <b/>
      <sz val="14"/>
      <color rgb="FF212529"/>
      <name val="Roboto"/>
    </font>
    <font>
      <sz val="14"/>
      <color rgb="FF212529"/>
      <name val="Roboto"/>
    </font>
    <font>
      <sz val="14"/>
      <color indexed="64"/>
      <name val="DIN Alternate Bold"/>
    </font>
    <font>
      <sz val="14"/>
      <color rgb="FF212529"/>
      <name val="DIN Alternate Bold"/>
    </font>
    <font>
      <b/>
      <sz val="10"/>
      <color rgb="FF212529"/>
      <name val="Avenir Next Condensed Regular"/>
    </font>
    <font>
      <u/>
      <sz val="11"/>
      <color theme="10"/>
      <name val="Calibri"/>
      <family val="2"/>
      <scheme val="minor"/>
    </font>
    <font>
      <b/>
      <sz val="13"/>
      <color rgb="FFFF0000"/>
      <name val="Trebuchet MS"/>
      <family val="2"/>
    </font>
    <font>
      <sz val="11"/>
      <color rgb="FFFF0000"/>
      <name val="Calibri"/>
      <family val="2"/>
      <scheme val="minor"/>
    </font>
    <font>
      <sz val="13"/>
      <color rgb="FFFF0000"/>
      <name val="Trebuchet MS"/>
      <family val="2"/>
    </font>
    <font>
      <u/>
      <sz val="11"/>
      <color rgb="FFFF0000"/>
      <name val="Calibri"/>
      <family val="2"/>
      <scheme val="minor"/>
    </font>
    <font>
      <sz val="12"/>
      <color rgb="FF212529"/>
      <name val="Calibri"/>
      <family val="2"/>
      <scheme val="minor"/>
    </font>
    <font>
      <b/>
      <i/>
      <sz val="12"/>
      <color rgb="FF212529"/>
      <name val="Avenir Next Medium Condensed It"/>
    </font>
  </fonts>
  <fills count="18">
    <fill>
      <patternFill patternType="none"/>
    </fill>
    <fill>
      <patternFill patternType="gray125"/>
    </fill>
    <fill>
      <patternFill patternType="solid">
        <fgColor rgb="FFEDF3F8"/>
        <bgColor indexed="64"/>
      </patternFill>
    </fill>
    <fill>
      <patternFill patternType="solid">
        <fgColor rgb="FFF9F9F9"/>
        <bgColor indexed="64"/>
      </patternFill>
    </fill>
    <fill>
      <patternFill patternType="solid">
        <fgColor theme="5" tint="0.39997558519241921"/>
        <bgColor indexed="64"/>
      </patternFill>
    </fill>
    <fill>
      <patternFill patternType="solid">
        <fgColor theme="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3" fillId="0" borderId="0" applyFont="0" applyFill="0" applyBorder="0" applyAlignment="0" applyProtection="0"/>
    <xf numFmtId="0" fontId="10" fillId="0" borderId="0" applyNumberFormat="0" applyFill="0" applyBorder="0" applyAlignment="0" applyProtection="0"/>
  </cellStyleXfs>
  <cellXfs count="61">
    <xf numFmtId="0" fontId="0" fillId="0" borderId="0" xfId="0"/>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right" vertical="center"/>
    </xf>
    <xf numFmtId="0" fontId="1" fillId="0" borderId="1" xfId="0" applyFont="1" applyBorder="1" applyAlignment="1">
      <alignment horizontal="left"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0" borderId="1" xfId="0" applyFont="1" applyBorder="1" applyAlignment="1">
      <alignment vertical="center"/>
    </xf>
    <xf numFmtId="0" fontId="0" fillId="4" borderId="0" xfId="0" applyFill="1" applyAlignment="1">
      <alignment horizontal="center" vertical="center"/>
    </xf>
    <xf numFmtId="0" fontId="0" fillId="0" borderId="1" xfId="0" applyBorder="1"/>
    <xf numFmtId="0" fontId="0" fillId="5" borderId="1" xfId="0" applyFill="1" applyBorder="1"/>
    <xf numFmtId="2" fontId="0" fillId="0" borderId="0" xfId="0" applyNumberFormat="1" applyAlignment="1">
      <alignment horizontal="center" vertical="center"/>
    </xf>
    <xf numFmtId="1" fontId="0" fillId="0" borderId="0" xfId="0" applyNumberFormat="1" applyAlignment="1">
      <alignment horizontal="center" vertical="center"/>
    </xf>
    <xf numFmtId="1"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2" fontId="0" fillId="9" borderId="0" xfId="0" applyNumberFormat="1" applyFill="1" applyAlignment="1">
      <alignment horizontal="center" vertical="center"/>
    </xf>
    <xf numFmtId="2" fontId="0" fillId="0" borderId="0" xfId="0" applyNumberFormat="1" applyFill="1" applyAlignment="1">
      <alignment horizontal="center" vertical="center"/>
    </xf>
    <xf numFmtId="0" fontId="0" fillId="11" borderId="0" xfId="0" applyFill="1"/>
    <xf numFmtId="2" fontId="0" fillId="5" borderId="0" xfId="0" applyNumberFormat="1" applyFill="1" applyAlignment="1">
      <alignment horizontal="center" vertical="center"/>
    </xf>
    <xf numFmtId="2" fontId="0" fillId="6" borderId="0" xfId="0" applyNumberFormat="1" applyFill="1" applyAlignment="1">
      <alignment horizontal="center" vertical="center"/>
    </xf>
    <xf numFmtId="2" fontId="0" fillId="7" borderId="0" xfId="0" applyNumberFormat="1" applyFill="1" applyAlignment="1">
      <alignment horizontal="center" vertical="center"/>
    </xf>
    <xf numFmtId="2" fontId="0" fillId="8" borderId="0" xfId="0" applyNumberFormat="1" applyFill="1" applyAlignment="1">
      <alignment horizontal="center" vertical="center"/>
    </xf>
    <xf numFmtId="2" fontId="0" fillId="12" borderId="0" xfId="0" applyNumberFormat="1" applyFill="1" applyAlignment="1">
      <alignment horizontal="center" vertical="center"/>
    </xf>
    <xf numFmtId="2" fontId="0" fillId="11" borderId="0" xfId="0" applyNumberFormat="1" applyFill="1" applyAlignment="1">
      <alignment horizontal="center" vertical="center"/>
    </xf>
    <xf numFmtId="2" fontId="0" fillId="10" borderId="0" xfId="0" applyNumberFormat="1" applyFill="1" applyAlignment="1">
      <alignment horizontal="center" vertical="center"/>
    </xf>
    <xf numFmtId="1" fontId="0" fillId="13" borderId="0" xfId="0" applyNumberFormat="1" applyFill="1" applyAlignment="1">
      <alignment horizontal="center" vertical="center"/>
    </xf>
    <xf numFmtId="0" fontId="0" fillId="13" borderId="0" xfId="0" applyFill="1"/>
    <xf numFmtId="2" fontId="0" fillId="13" borderId="0" xfId="0" applyNumberFormat="1" applyFill="1" applyAlignment="1">
      <alignment horizontal="center" vertical="center"/>
    </xf>
    <xf numFmtId="1" fontId="0" fillId="8" borderId="0" xfId="0" applyNumberFormat="1" applyFill="1" applyAlignment="1">
      <alignment horizontal="center" vertical="center"/>
    </xf>
    <xf numFmtId="1" fontId="0" fillId="9" borderId="0" xfId="0" applyNumberFormat="1" applyFill="1" applyAlignment="1">
      <alignment horizontal="center" vertical="center"/>
    </xf>
    <xf numFmtId="0" fontId="0" fillId="14" borderId="0" xfId="0" applyFill="1"/>
    <xf numFmtId="0" fontId="2" fillId="14" borderId="0" xfId="0" applyFont="1" applyFill="1" applyAlignment="1">
      <alignment horizontal="center"/>
    </xf>
    <xf numFmtId="0" fontId="2" fillId="14" borderId="0" xfId="0" applyFont="1" applyFill="1" applyAlignment="1">
      <alignment horizontal="center" vertical="center"/>
    </xf>
    <xf numFmtId="164" fontId="2" fillId="14" borderId="0" xfId="0" applyNumberFormat="1" applyFont="1" applyFill="1" applyAlignment="1">
      <alignment horizontal="center" vertical="center"/>
    </xf>
    <xf numFmtId="2" fontId="0" fillId="0" borderId="0" xfId="0" applyNumberFormat="1"/>
    <xf numFmtId="0" fontId="5" fillId="0" borderId="0" xfId="0" applyFont="1"/>
    <xf numFmtId="0" fontId="6" fillId="0" borderId="0" xfId="0" applyFont="1"/>
    <xf numFmtId="0" fontId="7" fillId="7" borderId="0" xfId="0" applyFont="1" applyFill="1" applyAlignment="1">
      <alignment horizontal="center" vertical="center"/>
    </xf>
    <xf numFmtId="0" fontId="8" fillId="7" borderId="0" xfId="0" applyFont="1" applyFill="1" applyAlignment="1">
      <alignment horizontal="center" vertical="center"/>
    </xf>
    <xf numFmtId="10" fontId="0" fillId="0" borderId="0" xfId="1" applyNumberFormat="1" applyFont="1"/>
    <xf numFmtId="10" fontId="9" fillId="0" borderId="0" xfId="1" applyNumberFormat="1" applyFont="1"/>
    <xf numFmtId="10" fontId="6" fillId="0" borderId="0" xfId="1" applyNumberFormat="1" applyFont="1"/>
    <xf numFmtId="0" fontId="11" fillId="0" borderId="0" xfId="0" applyFont="1"/>
    <xf numFmtId="0" fontId="12" fillId="0" borderId="0" xfId="0" applyFont="1"/>
    <xf numFmtId="0" fontId="13" fillId="0" borderId="0" xfId="0" applyFont="1"/>
    <xf numFmtId="0" fontId="14" fillId="0" borderId="0" xfId="2" applyFont="1"/>
    <xf numFmtId="14" fontId="0" fillId="0" borderId="0" xfId="0" applyNumberFormat="1"/>
    <xf numFmtId="1" fontId="15" fillId="0" borderId="0" xfId="0" applyNumberFormat="1" applyFont="1" applyAlignment="1">
      <alignment horizontal="center"/>
    </xf>
    <xf numFmtId="1" fontId="16" fillId="0" borderId="0" xfId="0" applyNumberFormat="1" applyFont="1" applyAlignment="1">
      <alignment horizontal="center"/>
    </xf>
    <xf numFmtId="10" fontId="0" fillId="14" borderId="0" xfId="1" applyNumberFormat="1" applyFont="1" applyFill="1"/>
    <xf numFmtId="10" fontId="0" fillId="15" borderId="0" xfId="1" applyNumberFormat="1" applyFont="1" applyFill="1"/>
    <xf numFmtId="10" fontId="0" fillId="11" borderId="0" xfId="1" applyNumberFormat="1" applyFont="1" applyFill="1"/>
    <xf numFmtId="176" fontId="0" fillId="0" borderId="0" xfId="0" applyNumberFormat="1"/>
    <xf numFmtId="176" fontId="0" fillId="0" borderId="0" xfId="1" applyNumberFormat="1" applyFont="1"/>
    <xf numFmtId="0" fontId="0" fillId="0" borderId="0" xfId="0" applyAlignment="1">
      <alignment horizontal="center" vertical="center"/>
    </xf>
    <xf numFmtId="0" fontId="0" fillId="16" borderId="0" xfId="0" applyFill="1" applyAlignment="1">
      <alignment horizontal="center" vertical="center"/>
    </xf>
    <xf numFmtId="0" fontId="0" fillId="17" borderId="0" xfId="0" applyFill="1" applyAlignment="1">
      <alignment horizontal="center" vertical="center"/>
    </xf>
    <xf numFmtId="0" fontId="0" fillId="11" borderId="0" xfId="0" applyFill="1" applyAlignment="1">
      <alignment horizontal="center" vertical="center"/>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view3D>
      <c:rotX val="20"/>
      <c:rotY val="60"/>
      <c:depthPercent val="80"/>
      <c:rAngAx val="0"/>
      <c:perspective val="40"/>
    </c:view3D>
    <c:floor>
      <c:thickness val="0"/>
      <c:spPr>
        <a:noFill/>
        <a:ln>
          <a:noFill/>
        </a:ln>
        <a:effectLst/>
        <a:sp3d/>
      </c:spPr>
    </c:floor>
    <c:sideWall>
      <c:thickness val="0"/>
      <c:spPr>
        <a:solidFill>
          <a:schemeClr val="tx1">
            <a:alpha val="8000"/>
          </a:schemeClr>
        </a:solidFill>
        <a:ln>
          <a:solidFill>
            <a:schemeClr val="accent1"/>
          </a:solidFill>
        </a:ln>
        <a:effectLst/>
        <a:sp3d>
          <a:contourClr>
            <a:schemeClr val="accent1"/>
          </a:contourClr>
        </a:sp3d>
      </c:spPr>
    </c:sideWall>
    <c:backWall>
      <c:thickness val="0"/>
      <c:spPr>
        <a:solidFill>
          <a:schemeClr val="tx1">
            <a:alpha val="8000"/>
          </a:schemeClr>
        </a:solidFill>
        <a:ln>
          <a:solidFill>
            <a:schemeClr val="accent1"/>
          </a:solidFill>
        </a:ln>
        <a:effectLst/>
        <a:sp3d>
          <a:contourClr>
            <a:schemeClr val="accent1"/>
          </a:contourClr>
        </a:sp3d>
      </c:spPr>
    </c:backWall>
    <c:plotArea>
      <c:layout/>
      <c:bar3DChart>
        <c:barDir val="col"/>
        <c:grouping val="standard"/>
        <c:varyColors val="0"/>
        <c:ser>
          <c:idx val="0"/>
          <c:order val="0"/>
          <c:tx>
            <c:strRef>
              <c:f>Sheet2!$A$38</c:f>
              <c:strCache>
                <c:ptCount val="1"/>
                <c:pt idx="0">
                  <c:v>Acre</c:v>
                </c:pt>
              </c:strCache>
            </c:strRef>
          </c:tx>
          <c:spPr>
            <a:solidFill>
              <a:schemeClr val="accent1"/>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Sheet2!$C$38:$CN$38</c:f>
              <c:numCache>
                <c:formatCode>0.00</c:formatCode>
                <c:ptCount val="90"/>
                <c:pt idx="0">
                  <c:v>34.059110834267806</c:v>
                </c:pt>
                <c:pt idx="1">
                  <c:v>33.433024238049647</c:v>
                </c:pt>
                <c:pt idx="2">
                  <c:v>35.060849388216859</c:v>
                </c:pt>
                <c:pt idx="3">
                  <c:v>36.438239899896807</c:v>
                </c:pt>
                <c:pt idx="4">
                  <c:v>33.933893515024174</c:v>
                </c:pt>
                <c:pt idx="5">
                  <c:v>39.067803604013072</c:v>
                </c:pt>
                <c:pt idx="6">
                  <c:v>38.316499688551282</c:v>
                </c:pt>
                <c:pt idx="7">
                  <c:v>33.933893515024174</c:v>
                </c:pt>
                <c:pt idx="8">
                  <c:v>32.431285684100594</c:v>
                </c:pt>
                <c:pt idx="9">
                  <c:v>39.193020923256704</c:v>
                </c:pt>
                <c:pt idx="10">
                  <c:v>39.193020923256704</c:v>
                </c:pt>
                <c:pt idx="11">
                  <c:v>39.819107519474862</c:v>
                </c:pt>
                <c:pt idx="12">
                  <c:v>37.460501572469894</c:v>
                </c:pt>
                <c:pt idx="13">
                  <c:v>34.722524713352492</c:v>
                </c:pt>
                <c:pt idx="14">
                  <c:v>36.589327117296172</c:v>
                </c:pt>
                <c:pt idx="15">
                  <c:v>37.211594585277403</c:v>
                </c:pt>
                <c:pt idx="16">
                  <c:v>38.953943495624834</c:v>
                </c:pt>
                <c:pt idx="17">
                  <c:v>36.340420130103681</c:v>
                </c:pt>
                <c:pt idx="18">
                  <c:v>34.971431700544983</c:v>
                </c:pt>
                <c:pt idx="19">
                  <c:v>36.713780610892421</c:v>
                </c:pt>
                <c:pt idx="20">
                  <c:v>35.220338687737474</c:v>
                </c:pt>
                <c:pt idx="21">
                  <c:v>38.829490002028592</c:v>
                </c:pt>
                <c:pt idx="22">
                  <c:v>34.473617726160001</c:v>
                </c:pt>
                <c:pt idx="23">
                  <c:v>38.580583014836101</c:v>
                </c:pt>
                <c:pt idx="24">
                  <c:v>35.999103695785536</c:v>
                </c:pt>
                <c:pt idx="25">
                  <c:v>35.264428110157255</c:v>
                </c:pt>
                <c:pt idx="26">
                  <c:v>33.917522869838749</c:v>
                </c:pt>
                <c:pt idx="27">
                  <c:v>42.611183966440016</c:v>
                </c:pt>
                <c:pt idx="28">
                  <c:v>41.509170587997602</c:v>
                </c:pt>
                <c:pt idx="29">
                  <c:v>37.590900797980133</c:v>
                </c:pt>
                <c:pt idx="30">
                  <c:v>37.590900797980133</c:v>
                </c:pt>
                <c:pt idx="31">
                  <c:v>39.672481623926913</c:v>
                </c:pt>
                <c:pt idx="32">
                  <c:v>37.835792659856224</c:v>
                </c:pt>
                <c:pt idx="33">
                  <c:v>41.38672465705956</c:v>
                </c:pt>
                <c:pt idx="34">
                  <c:v>31.713496112953923</c:v>
                </c:pt>
                <c:pt idx="35">
                  <c:v>45.060102585200937</c:v>
                </c:pt>
                <c:pt idx="36">
                  <c:v>37.366550187495704</c:v>
                </c:pt>
                <c:pt idx="37">
                  <c:v>40.621056171567915</c:v>
                </c:pt>
                <c:pt idx="38">
                  <c:v>44.1166366729788</c:v>
                </c:pt>
                <c:pt idx="39">
                  <c:v>39.295146326205163</c:v>
                </c:pt>
                <c:pt idx="40">
                  <c:v>40.259444395559889</c:v>
                </c:pt>
                <c:pt idx="41">
                  <c:v>34.594193238100864</c:v>
                </c:pt>
                <c:pt idx="42">
                  <c:v>39.536220843543845</c:v>
                </c:pt>
                <c:pt idx="43">
                  <c:v>43.031801344954729</c:v>
                </c:pt>
                <c:pt idx="44">
                  <c:v>36.763863894149004</c:v>
                </c:pt>
                <c:pt idx="45">
                  <c:v>38.089773739511749</c:v>
                </c:pt>
                <c:pt idx="46">
                  <c:v>39.4156835848745</c:v>
                </c:pt>
                <c:pt idx="47">
                  <c:v>42.429115051608029</c:v>
                </c:pt>
                <c:pt idx="48">
                  <c:v>39.343583372159237</c:v>
                </c:pt>
                <c:pt idx="49">
                  <c:v>34.626954956198631</c:v>
                </c:pt>
                <c:pt idx="50">
                  <c:v>45.440688397669298</c:v>
                </c:pt>
                <c:pt idx="51">
                  <c:v>42.794774896032855</c:v>
                </c:pt>
                <c:pt idx="52">
                  <c:v>40.378940829321323</c:v>
                </c:pt>
                <c:pt idx="53">
                  <c:v>41.184218851558498</c:v>
                </c:pt>
                <c:pt idx="54">
                  <c:v>42.679735178570404</c:v>
                </c:pt>
                <c:pt idx="55">
                  <c:v>37.157828740372615</c:v>
                </c:pt>
                <c:pt idx="56">
                  <c:v>37.617987610222428</c:v>
                </c:pt>
                <c:pt idx="57">
                  <c:v>37.387908175297518</c:v>
                </c:pt>
                <c:pt idx="58">
                  <c:v>33.246478346649184</c:v>
                </c:pt>
                <c:pt idx="59">
                  <c:v>36.12247128321053</c:v>
                </c:pt>
                <c:pt idx="60">
                  <c:v>37.190949446387769</c:v>
                </c:pt>
                <c:pt idx="61">
                  <c:v>34.469660462505743</c:v>
                </c:pt>
                <c:pt idx="62">
                  <c:v>40.592560676240311</c:v>
                </c:pt>
                <c:pt idx="63">
                  <c:v>41.046108840220654</c:v>
                </c:pt>
                <c:pt idx="64">
                  <c:v>41.159495881215733</c:v>
                </c:pt>
                <c:pt idx="65">
                  <c:v>34.696434544495908</c:v>
                </c:pt>
                <c:pt idx="66">
                  <c:v>35.036595667481166</c:v>
                </c:pt>
                <c:pt idx="67">
                  <c:v>39.458690266289466</c:v>
                </c:pt>
                <c:pt idx="68">
                  <c:v>38.211432815343535</c:v>
                </c:pt>
                <c:pt idx="69">
                  <c:v>35.149982708476252</c:v>
                </c:pt>
                <c:pt idx="70">
                  <c:v>37.644497610368113</c:v>
                </c:pt>
                <c:pt idx="71">
                  <c:v>41.386269963205905</c:v>
                </c:pt>
                <c:pt idx="72">
                  <c:v>42.483258242311088</c:v>
                </c:pt>
                <c:pt idx="73">
                  <c:v>37.787740226055654</c:v>
                </c:pt>
                <c:pt idx="74">
                  <c:v>38.68212461010431</c:v>
                </c:pt>
                <c:pt idx="75">
                  <c:v>34.880990977897525</c:v>
                </c:pt>
                <c:pt idx="76">
                  <c:v>45.613603586481382</c:v>
                </c:pt>
                <c:pt idx="77">
                  <c:v>71.550750723892364</c:v>
                </c:pt>
                <c:pt idx="78">
                  <c:v>54.781043522980092</c:v>
                </c:pt>
                <c:pt idx="79">
                  <c:v>48.296756738627344</c:v>
                </c:pt>
                <c:pt idx="80">
                  <c:v>43.042248482341499</c:v>
                </c:pt>
                <c:pt idx="81">
                  <c:v>38.01133632206782</c:v>
                </c:pt>
                <c:pt idx="82">
                  <c:v>41.588873858262431</c:v>
                </c:pt>
                <c:pt idx="83">
                  <c:v>44.272027010408401</c:v>
                </c:pt>
                <c:pt idx="84">
                  <c:v>48.073160642615179</c:v>
                </c:pt>
                <c:pt idx="85">
                  <c:v>60.370945923284182</c:v>
                </c:pt>
                <c:pt idx="86">
                  <c:v>93.463168133084395</c:v>
                </c:pt>
                <c:pt idx="87">
                  <c:v>75.351884356099148</c:v>
                </c:pt>
                <c:pt idx="88">
                  <c:v>50.309121602736816</c:v>
                </c:pt>
                <c:pt idx="89">
                  <c:v>43.71303677037799</c:v>
                </c:pt>
              </c:numCache>
            </c:numRef>
          </c:val>
          <c:extLst>
            <c:ext xmlns:c16="http://schemas.microsoft.com/office/drawing/2014/chart" uri="{C3380CC4-5D6E-409C-BE32-E72D297353CC}">
              <c16:uniqueId val="{00000000-D12B-7741-AB06-16E8DE3481D2}"/>
            </c:ext>
          </c:extLst>
        </c:ser>
        <c:ser>
          <c:idx val="1"/>
          <c:order val="1"/>
          <c:tx>
            <c:strRef>
              <c:f>Sheet2!$A$39</c:f>
              <c:strCache>
                <c:ptCount val="1"/>
                <c:pt idx="0">
                  <c:v>Alagoas</c:v>
                </c:pt>
              </c:strCache>
            </c:strRef>
          </c:tx>
          <c:spPr>
            <a:solidFill>
              <a:schemeClr val="accent2"/>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Sheet2!$C$39:$CN$39</c:f>
              <c:numCache>
                <c:formatCode>0.00</c:formatCode>
                <c:ptCount val="90"/>
                <c:pt idx="0">
                  <c:v>46.136902983631323</c:v>
                </c:pt>
                <c:pt idx="1">
                  <c:v>41.980967858473932</c:v>
                </c:pt>
                <c:pt idx="2">
                  <c:v>44.601013915638369</c:v>
                </c:pt>
                <c:pt idx="3">
                  <c:v>41.619582195416768</c:v>
                </c:pt>
                <c:pt idx="4">
                  <c:v>50.774685659531599</c:v>
                </c:pt>
                <c:pt idx="5">
                  <c:v>48.154639602367155</c:v>
                </c:pt>
                <c:pt idx="6">
                  <c:v>46.709096950138495</c:v>
                </c:pt>
                <c:pt idx="7">
                  <c:v>48.36544790581717</c:v>
                </c:pt>
                <c:pt idx="8">
                  <c:v>44.841937691009818</c:v>
                </c:pt>
                <c:pt idx="9">
                  <c:v>44.540782971795508</c:v>
                </c:pt>
                <c:pt idx="10">
                  <c:v>45.173207882145547</c:v>
                </c:pt>
                <c:pt idx="11">
                  <c:v>45.805632792495587</c:v>
                </c:pt>
                <c:pt idx="12">
                  <c:v>47.86089630079271</c:v>
                </c:pt>
                <c:pt idx="13">
                  <c:v>39.809250831803823</c:v>
                </c:pt>
                <c:pt idx="14">
                  <c:v>44.56840187109465</c:v>
                </c:pt>
                <c:pt idx="15">
                  <c:v>45.466354897375943</c:v>
                </c:pt>
                <c:pt idx="16">
                  <c:v>45.07724191932072</c:v>
                </c:pt>
                <c:pt idx="17">
                  <c:v>48.72891755953129</c:v>
                </c:pt>
                <c:pt idx="18">
                  <c:v>52.679910875168964</c:v>
                </c:pt>
                <c:pt idx="19">
                  <c:v>49.866324726154261</c:v>
                </c:pt>
                <c:pt idx="20">
                  <c:v>45.167037221948846</c:v>
                </c:pt>
                <c:pt idx="21">
                  <c:v>45.915331410516586</c:v>
                </c:pt>
                <c:pt idx="22">
                  <c:v>49.17789407267194</c:v>
                </c:pt>
                <c:pt idx="23">
                  <c:v>49.596938818269869</c:v>
                </c:pt>
                <c:pt idx="24">
                  <c:v>47.008555914429543</c:v>
                </c:pt>
                <c:pt idx="25">
                  <c:v>47.931459798753366</c:v>
                </c:pt>
                <c:pt idx="26">
                  <c:v>52.15895501081733</c:v>
                </c:pt>
                <c:pt idx="27">
                  <c:v>51.236051126493507</c:v>
                </c:pt>
                <c:pt idx="28">
                  <c:v>54.42155808206283</c:v>
                </c:pt>
                <c:pt idx="29">
                  <c:v>51.087195661279985</c:v>
                </c:pt>
                <c:pt idx="30">
                  <c:v>51.265822219536211</c:v>
                </c:pt>
                <c:pt idx="31">
                  <c:v>49.330701171760452</c:v>
                </c:pt>
                <c:pt idx="32">
                  <c:v>45.549772355337048</c:v>
                </c:pt>
                <c:pt idx="33">
                  <c:v>47.068098100514952</c:v>
                </c:pt>
                <c:pt idx="34">
                  <c:v>42.007012283255278</c:v>
                </c:pt>
                <c:pt idx="35">
                  <c:v>47.216953565728467</c:v>
                </c:pt>
                <c:pt idx="36">
                  <c:v>47.277360217049292</c:v>
                </c:pt>
                <c:pt idx="37">
                  <c:v>40.938165300728151</c:v>
                </c:pt>
                <c:pt idx="38">
                  <c:v>46.744156906330694</c:v>
                </c:pt>
                <c:pt idx="39">
                  <c:v>45.144546974174887</c:v>
                </c:pt>
                <c:pt idx="40">
                  <c:v>50.535824893662969</c:v>
                </c:pt>
                <c:pt idx="41">
                  <c:v>54.179380850240072</c:v>
                </c:pt>
                <c:pt idx="42">
                  <c:v>53.705422351823543</c:v>
                </c:pt>
                <c:pt idx="43">
                  <c:v>50.713559330569169</c:v>
                </c:pt>
                <c:pt idx="44">
                  <c:v>47.899430746220993</c:v>
                </c:pt>
                <c:pt idx="45">
                  <c:v>46.921891343236894</c:v>
                </c:pt>
                <c:pt idx="46">
                  <c:v>43.426447417414956</c:v>
                </c:pt>
                <c:pt idx="47">
                  <c:v>47.158870592445162</c:v>
                </c:pt>
                <c:pt idx="48">
                  <c:v>46.73740979047917</c:v>
                </c:pt>
                <c:pt idx="49">
                  <c:v>40.688330995961259</c:v>
                </c:pt>
                <c:pt idx="50">
                  <c:v>47.068453903611996</c:v>
                </c:pt>
                <c:pt idx="51">
                  <c:v>45.292853660445047</c:v>
                </c:pt>
                <c:pt idx="52">
                  <c:v>47.640257371750501</c:v>
                </c:pt>
                <c:pt idx="53">
                  <c:v>46.857789467982016</c:v>
                </c:pt>
                <c:pt idx="54">
                  <c:v>50.439084873691627</c:v>
                </c:pt>
                <c:pt idx="55">
                  <c:v>47.941206565507613</c:v>
                </c:pt>
                <c:pt idx="56">
                  <c:v>46.827694548606303</c:v>
                </c:pt>
                <c:pt idx="57">
                  <c:v>45.052094305439354</c:v>
                </c:pt>
                <c:pt idx="58">
                  <c:v>41.982412529116836</c:v>
                </c:pt>
                <c:pt idx="59">
                  <c:v>47.9111116461319</c:v>
                </c:pt>
                <c:pt idx="60">
                  <c:v>46.983286474896154</c:v>
                </c:pt>
                <c:pt idx="61">
                  <c:v>43.657301271635006</c:v>
                </c:pt>
                <c:pt idx="62">
                  <c:v>47.282924781496256</c:v>
                </c:pt>
                <c:pt idx="63">
                  <c:v>47.222997120176238</c:v>
                </c:pt>
                <c:pt idx="64">
                  <c:v>53.545365389438409</c:v>
                </c:pt>
                <c:pt idx="65">
                  <c:v>49.440320589016999</c:v>
                </c:pt>
                <c:pt idx="66">
                  <c:v>50.938512122017514</c:v>
                </c:pt>
                <c:pt idx="67">
                  <c:v>52.676414300298113</c:v>
                </c:pt>
                <c:pt idx="68">
                  <c:v>49.260537605056939</c:v>
                </c:pt>
                <c:pt idx="69">
                  <c:v>47.582563088096357</c:v>
                </c:pt>
                <c:pt idx="70">
                  <c:v>44.825890667375411</c:v>
                </c:pt>
                <c:pt idx="71">
                  <c:v>47.52263542677634</c:v>
                </c:pt>
                <c:pt idx="72">
                  <c:v>48.4254565732858</c:v>
                </c:pt>
                <c:pt idx="73">
                  <c:v>42.965284944874647</c:v>
                </c:pt>
                <c:pt idx="74">
                  <c:v>47.351324449663927</c:v>
                </c:pt>
                <c:pt idx="75">
                  <c:v>47.023117411890581</c:v>
                </c:pt>
                <c:pt idx="76">
                  <c:v>67.401790757272096</c:v>
                </c:pt>
                <c:pt idx="77">
                  <c:v>75.4577816844361</c:v>
                </c:pt>
                <c:pt idx="78">
                  <c:v>61.28520505331425</c:v>
                </c:pt>
                <c:pt idx="79">
                  <c:v>50.394698799925884</c:v>
                </c:pt>
                <c:pt idx="80">
                  <c:v>47.530346470267574</c:v>
                </c:pt>
                <c:pt idx="81">
                  <c:v>47.112628422192408</c:v>
                </c:pt>
                <c:pt idx="82">
                  <c:v>44.158765082232271</c:v>
                </c:pt>
                <c:pt idx="83">
                  <c:v>48.335945562983973</c:v>
                </c:pt>
                <c:pt idx="84">
                  <c:v>48.4254565732858</c:v>
                </c:pt>
                <c:pt idx="85">
                  <c:v>47.948064518342747</c:v>
                </c:pt>
                <c:pt idx="86">
                  <c:v>65.999451595876877</c:v>
                </c:pt>
                <c:pt idx="87">
                  <c:v>64.865645465387132</c:v>
                </c:pt>
                <c:pt idx="88">
                  <c:v>57.525742620637715</c:v>
                </c:pt>
                <c:pt idx="89">
                  <c:v>57.943460668712888</c:v>
                </c:pt>
              </c:numCache>
            </c:numRef>
          </c:val>
          <c:extLst>
            <c:ext xmlns:c16="http://schemas.microsoft.com/office/drawing/2014/chart" uri="{C3380CC4-5D6E-409C-BE32-E72D297353CC}">
              <c16:uniqueId val="{00000001-D12B-7741-AB06-16E8DE3481D2}"/>
            </c:ext>
          </c:extLst>
        </c:ser>
        <c:ser>
          <c:idx val="2"/>
          <c:order val="2"/>
          <c:tx>
            <c:strRef>
              <c:f>Sheet2!$A$40</c:f>
              <c:strCache>
                <c:ptCount val="1"/>
                <c:pt idx="0">
                  <c:v>Amapá</c:v>
                </c:pt>
              </c:strCache>
            </c:strRef>
          </c:tx>
          <c:spPr>
            <a:solidFill>
              <a:schemeClr val="accent3"/>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Sheet2!$C$40:$CN$40</c:f>
              <c:numCache>
                <c:formatCode>0.00</c:formatCode>
                <c:ptCount val="90"/>
                <c:pt idx="0">
                  <c:v>26.771574208803518</c:v>
                </c:pt>
                <c:pt idx="1">
                  <c:v>24.934309312120924</c:v>
                </c:pt>
                <c:pt idx="2">
                  <c:v>31.233503243604101</c:v>
                </c:pt>
                <c:pt idx="3">
                  <c:v>27.165273829521215</c:v>
                </c:pt>
                <c:pt idx="4">
                  <c:v>27.558973450238913</c:v>
                </c:pt>
                <c:pt idx="5">
                  <c:v>29.921171174545108</c:v>
                </c:pt>
                <c:pt idx="6">
                  <c:v>25.459242139744521</c:v>
                </c:pt>
                <c:pt idx="7">
                  <c:v>28.740072312392012</c:v>
                </c:pt>
                <c:pt idx="8">
                  <c:v>24.015676863779625</c:v>
                </c:pt>
                <c:pt idx="9">
                  <c:v>28.608839105486112</c:v>
                </c:pt>
                <c:pt idx="10">
                  <c:v>25.459242139744521</c:v>
                </c:pt>
                <c:pt idx="11">
                  <c:v>22.834578001626529</c:v>
                </c:pt>
                <c:pt idx="12">
                  <c:v>29.477786661692832</c:v>
                </c:pt>
                <c:pt idx="13">
                  <c:v>23.999613919254344</c:v>
                </c:pt>
                <c:pt idx="14">
                  <c:v>32.086440348568303</c:v>
                </c:pt>
                <c:pt idx="15">
                  <c:v>28.043027133911323</c:v>
                </c:pt>
                <c:pt idx="16">
                  <c:v>35.216824772818875</c:v>
                </c:pt>
                <c:pt idx="17">
                  <c:v>27.260431027848682</c:v>
                </c:pt>
                <c:pt idx="18">
                  <c:v>30.260382767755477</c:v>
                </c:pt>
                <c:pt idx="19">
                  <c:v>25.956104184410947</c:v>
                </c:pt>
                <c:pt idx="20">
                  <c:v>27.782161765223776</c:v>
                </c:pt>
                <c:pt idx="21">
                  <c:v>24.782210025316985</c:v>
                </c:pt>
                <c:pt idx="22">
                  <c:v>23.999613919254344</c:v>
                </c:pt>
                <c:pt idx="23">
                  <c:v>23.608315866223023</c:v>
                </c:pt>
                <c:pt idx="24">
                  <c:v>25.821461213480848</c:v>
                </c:pt>
                <c:pt idx="25">
                  <c:v>26.077119245297489</c:v>
                </c:pt>
                <c:pt idx="26">
                  <c:v>27.227580388472379</c:v>
                </c:pt>
                <c:pt idx="27">
                  <c:v>26.204948261205811</c:v>
                </c:pt>
                <c:pt idx="28">
                  <c:v>28.889357595280554</c:v>
                </c:pt>
                <c:pt idx="29">
                  <c:v>29.528502674822157</c:v>
                </c:pt>
                <c:pt idx="30">
                  <c:v>28.761528579372232</c:v>
                </c:pt>
                <c:pt idx="31">
                  <c:v>26.204948261205811</c:v>
                </c:pt>
                <c:pt idx="32">
                  <c:v>24.671000070305958</c:v>
                </c:pt>
                <c:pt idx="33">
                  <c:v>21.21961664078129</c:v>
                </c:pt>
                <c:pt idx="34">
                  <c:v>24.031854990764355</c:v>
                </c:pt>
                <c:pt idx="35">
                  <c:v>24.926658102122602</c:v>
                </c:pt>
                <c:pt idx="36">
                  <c:v>26.450317278450388</c:v>
                </c:pt>
                <c:pt idx="37">
                  <c:v>23.441750384219063</c:v>
                </c:pt>
                <c:pt idx="38">
                  <c:v>26.450317278450388</c:v>
                </c:pt>
                <c:pt idx="39">
                  <c:v>22.814965614587539</c:v>
                </c:pt>
                <c:pt idx="40">
                  <c:v>29.96031198838693</c:v>
                </c:pt>
                <c:pt idx="41">
                  <c:v>27.703886817713439</c:v>
                </c:pt>
                <c:pt idx="42">
                  <c:v>26.575674232376691</c:v>
                </c:pt>
                <c:pt idx="43">
                  <c:v>29.96031198838693</c:v>
                </c:pt>
                <c:pt idx="44">
                  <c:v>26.450317278450388</c:v>
                </c:pt>
                <c:pt idx="45">
                  <c:v>28.95745635697649</c:v>
                </c:pt>
                <c:pt idx="46">
                  <c:v>22.438894752808622</c:v>
                </c:pt>
                <c:pt idx="47">
                  <c:v>26.199603370597778</c:v>
                </c:pt>
                <c:pt idx="48">
                  <c:v>27.366081008422</c:v>
                </c:pt>
                <c:pt idx="49">
                  <c:v>21.579420707081667</c:v>
                </c:pt>
                <c:pt idx="50">
                  <c:v>28.812746083757087</c:v>
                </c:pt>
                <c:pt idx="51">
                  <c:v>27.848302700200364</c:v>
                </c:pt>
                <c:pt idx="52">
                  <c:v>29.415523198480038</c:v>
                </c:pt>
                <c:pt idx="53">
                  <c:v>27.848302700200364</c:v>
                </c:pt>
                <c:pt idx="54">
                  <c:v>25.919415933086917</c:v>
                </c:pt>
                <c:pt idx="55">
                  <c:v>26.763303893699049</c:v>
                </c:pt>
                <c:pt idx="56">
                  <c:v>27.968858123144955</c:v>
                </c:pt>
                <c:pt idx="57">
                  <c:v>28.451079814923315</c:v>
                </c:pt>
                <c:pt idx="58">
                  <c:v>25.798860510142326</c:v>
                </c:pt>
                <c:pt idx="59">
                  <c:v>27.124970162532822</c:v>
                </c:pt>
                <c:pt idx="60">
                  <c:v>27.550131188285636</c:v>
                </c:pt>
                <c:pt idx="61">
                  <c:v>26.012999405248241</c:v>
                </c:pt>
                <c:pt idx="62">
                  <c:v>31.452081099072874</c:v>
                </c:pt>
                <c:pt idx="63">
                  <c:v>31.333840192685383</c:v>
                </c:pt>
                <c:pt idx="64">
                  <c:v>30.742635660747922</c:v>
                </c:pt>
                <c:pt idx="65">
                  <c:v>30.269672035197953</c:v>
                </c:pt>
                <c:pt idx="66">
                  <c:v>26.131240311635732</c:v>
                </c:pt>
                <c:pt idx="67">
                  <c:v>26.012999405248241</c:v>
                </c:pt>
                <c:pt idx="68">
                  <c:v>26.249481218023224</c:v>
                </c:pt>
                <c:pt idx="69">
                  <c:v>26.840685749960684</c:v>
                </c:pt>
                <c:pt idx="70">
                  <c:v>25.303553966923289</c:v>
                </c:pt>
                <c:pt idx="71">
                  <c:v>25.658276686085763</c:v>
                </c:pt>
                <c:pt idx="72">
                  <c:v>32.839274379680035</c:v>
                </c:pt>
                <c:pt idx="73">
                  <c:v>25.412724696642851</c:v>
                </c:pt>
                <c:pt idx="74">
                  <c:v>23.672127114681011</c:v>
                </c:pt>
                <c:pt idx="75">
                  <c:v>15.43329856006164</c:v>
                </c:pt>
                <c:pt idx="76">
                  <c:v>30.63451744252837</c:v>
                </c:pt>
                <c:pt idx="77">
                  <c:v>49.316931488918776</c:v>
                </c:pt>
                <c:pt idx="78">
                  <c:v>48.040493262146761</c:v>
                </c:pt>
                <c:pt idx="79">
                  <c:v>34.927991478034237</c:v>
                </c:pt>
                <c:pt idx="80">
                  <c:v>29.125999538161441</c:v>
                </c:pt>
                <c:pt idx="81">
                  <c:v>29.822238570946176</c:v>
                </c:pt>
                <c:pt idx="82">
                  <c:v>24.136286469870836</c:v>
                </c:pt>
                <c:pt idx="83">
                  <c:v>36.784628898793535</c:v>
                </c:pt>
                <c:pt idx="84">
                  <c:v>40.033744385122297</c:v>
                </c:pt>
                <c:pt idx="85">
                  <c:v>25.992923890630131</c:v>
                </c:pt>
                <c:pt idx="86">
                  <c:v>37.480867931578267</c:v>
                </c:pt>
                <c:pt idx="87">
                  <c:v>50.013170521703515</c:v>
                </c:pt>
                <c:pt idx="88">
                  <c:v>45.023457453412902</c:v>
                </c:pt>
                <c:pt idx="89">
                  <c:v>46.531975357779835</c:v>
                </c:pt>
              </c:numCache>
            </c:numRef>
          </c:val>
          <c:extLst>
            <c:ext xmlns:c16="http://schemas.microsoft.com/office/drawing/2014/chart" uri="{C3380CC4-5D6E-409C-BE32-E72D297353CC}">
              <c16:uniqueId val="{00000002-D12B-7741-AB06-16E8DE3481D2}"/>
            </c:ext>
          </c:extLst>
        </c:ser>
        <c:ser>
          <c:idx val="3"/>
          <c:order val="3"/>
          <c:tx>
            <c:strRef>
              <c:f>Sheet2!$A$41</c:f>
              <c:strCache>
                <c:ptCount val="1"/>
                <c:pt idx="0">
                  <c:v>Amazonas</c:v>
                </c:pt>
              </c:strCache>
            </c:strRef>
          </c:tx>
          <c:spPr>
            <a:solidFill>
              <a:schemeClr val="accent4"/>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Sheet2!$C$41:$CN$41</c:f>
              <c:numCache>
                <c:formatCode>0.00</c:formatCode>
                <c:ptCount val="90"/>
                <c:pt idx="0">
                  <c:v>31.346503621961112</c:v>
                </c:pt>
                <c:pt idx="1">
                  <c:v>27.00346726032021</c:v>
                </c:pt>
                <c:pt idx="2">
                  <c:v>32.802698166746595</c:v>
                </c:pt>
                <c:pt idx="3">
                  <c:v>31.627523621831994</c:v>
                </c:pt>
                <c:pt idx="4">
                  <c:v>33.058170893901938</c:v>
                </c:pt>
                <c:pt idx="5">
                  <c:v>32.164016348858226</c:v>
                </c:pt>
                <c:pt idx="6">
                  <c:v>29.404910895580475</c:v>
                </c:pt>
                <c:pt idx="7">
                  <c:v>29.813667259029028</c:v>
                </c:pt>
                <c:pt idx="8">
                  <c:v>31.091030894805765</c:v>
                </c:pt>
                <c:pt idx="9">
                  <c:v>29.43045816829601</c:v>
                </c:pt>
                <c:pt idx="10">
                  <c:v>29.098343622994058</c:v>
                </c:pt>
                <c:pt idx="11">
                  <c:v>31.372050894676647</c:v>
                </c:pt>
                <c:pt idx="12">
                  <c:v>30.698244131531691</c:v>
                </c:pt>
                <c:pt idx="13">
                  <c:v>27.473531968831505</c:v>
                </c:pt>
                <c:pt idx="14">
                  <c:v>33.08503896061687</c:v>
                </c:pt>
                <c:pt idx="15">
                  <c:v>32.983473223208989</c:v>
                </c:pt>
                <c:pt idx="16">
                  <c:v>34.557742153031128</c:v>
                </c:pt>
                <c:pt idx="17">
                  <c:v>34.024522031639755</c:v>
                </c:pt>
                <c:pt idx="18">
                  <c:v>33.364344738488541</c:v>
                </c:pt>
                <c:pt idx="19">
                  <c:v>32.069381586538071</c:v>
                </c:pt>
                <c:pt idx="20">
                  <c:v>32.501035970521563</c:v>
                </c:pt>
                <c:pt idx="21">
                  <c:v>34.329219243863399</c:v>
                </c:pt>
                <c:pt idx="22">
                  <c:v>30.571286959771843</c:v>
                </c:pt>
                <c:pt idx="23">
                  <c:v>31.536161465146701</c:v>
                </c:pt>
                <c:pt idx="24">
                  <c:v>32.511450852857074</c:v>
                </c:pt>
                <c:pt idx="25">
                  <c:v>29.262804726130383</c:v>
                </c:pt>
                <c:pt idx="26">
                  <c:v>32.136607069003993</c:v>
                </c:pt>
                <c:pt idx="27">
                  <c:v>33.935857231498773</c:v>
                </c:pt>
                <c:pt idx="28">
                  <c:v>35.360263610140471</c:v>
                </c:pt>
                <c:pt idx="29">
                  <c:v>32.811325879939538</c:v>
                </c:pt>
                <c:pt idx="30">
                  <c:v>34.160763501810621</c:v>
                </c:pt>
                <c:pt idx="31">
                  <c:v>31.286961158937014</c:v>
                </c:pt>
                <c:pt idx="32">
                  <c:v>31.261971573346809</c:v>
                </c:pt>
                <c:pt idx="33">
                  <c:v>30.362346492099416</c:v>
                </c:pt>
                <c:pt idx="34">
                  <c:v>28.013325446620122</c:v>
                </c:pt>
                <c:pt idx="35">
                  <c:v>30.537273591230853</c:v>
                </c:pt>
                <c:pt idx="36">
                  <c:v>33.123224794480969</c:v>
                </c:pt>
                <c:pt idx="37">
                  <c:v>33.34470252341881</c:v>
                </c:pt>
                <c:pt idx="38">
                  <c:v>33.984527073683672</c:v>
                </c:pt>
                <c:pt idx="39">
                  <c:v>31.006882051297197</c:v>
                </c:pt>
                <c:pt idx="40">
                  <c:v>33.886092527489076</c:v>
                </c:pt>
                <c:pt idx="41">
                  <c:v>32.360357061472868</c:v>
                </c:pt>
                <c:pt idx="42">
                  <c:v>33.640006162002592</c:v>
                </c:pt>
                <c:pt idx="43">
                  <c:v>33.123224794480969</c:v>
                </c:pt>
                <c:pt idx="44">
                  <c:v>29.087408400502607</c:v>
                </c:pt>
                <c:pt idx="45">
                  <c:v>31.203751143686382</c:v>
                </c:pt>
                <c:pt idx="46">
                  <c:v>30.096362498997198</c:v>
                </c:pt>
                <c:pt idx="47">
                  <c:v>30.760795685810709</c:v>
                </c:pt>
                <c:pt idx="48">
                  <c:v>34.06352627094325</c:v>
                </c:pt>
                <c:pt idx="49">
                  <c:v>29.431866943455283</c:v>
                </c:pt>
                <c:pt idx="50">
                  <c:v>30.779704313888288</c:v>
                </c:pt>
                <c:pt idx="51">
                  <c:v>34.406612147053465</c:v>
                </c:pt>
                <c:pt idx="52">
                  <c:v>35.754449517486478</c:v>
                </c:pt>
                <c:pt idx="53">
                  <c:v>34.529142817092833</c:v>
                </c:pt>
                <c:pt idx="54">
                  <c:v>34.18605694098261</c:v>
                </c:pt>
                <c:pt idx="55">
                  <c:v>31.563900602140219</c:v>
                </c:pt>
                <c:pt idx="56">
                  <c:v>31.906986478250438</c:v>
                </c:pt>
                <c:pt idx="57">
                  <c:v>35.411363641376255</c:v>
                </c:pt>
                <c:pt idx="58">
                  <c:v>29.971001891628482</c:v>
                </c:pt>
                <c:pt idx="59">
                  <c:v>32.78920730253386</c:v>
                </c:pt>
                <c:pt idx="60">
                  <c:v>31.728054621474659</c:v>
                </c:pt>
                <c:pt idx="61">
                  <c:v>32.138227190725658</c:v>
                </c:pt>
                <c:pt idx="62">
                  <c:v>36.384719672383106</c:v>
                </c:pt>
                <c:pt idx="63">
                  <c:v>33.537639485817316</c:v>
                </c:pt>
                <c:pt idx="64">
                  <c:v>34.454495817084265</c:v>
                </c:pt>
                <c:pt idx="65">
                  <c:v>31.969332603387013</c:v>
                </c:pt>
                <c:pt idx="66">
                  <c:v>34.937051780908973</c:v>
                </c:pt>
                <c:pt idx="67">
                  <c:v>35.685013524837274</c:v>
                </c:pt>
                <c:pt idx="68">
                  <c:v>33.634150678582259</c:v>
                </c:pt>
                <c:pt idx="69">
                  <c:v>34.744029395379094</c:v>
                </c:pt>
                <c:pt idx="70">
                  <c:v>33.537639485817316</c:v>
                </c:pt>
                <c:pt idx="71">
                  <c:v>33.417000494861142</c:v>
                </c:pt>
                <c:pt idx="72">
                  <c:v>32.678076504249098</c:v>
                </c:pt>
                <c:pt idx="73">
                  <c:v>28.590346206990304</c:v>
                </c:pt>
                <c:pt idx="74">
                  <c:v>30.15889387919426</c:v>
                </c:pt>
                <c:pt idx="75">
                  <c:v>68.136760245587027</c:v>
                </c:pt>
                <c:pt idx="76">
                  <c:v>64.714474415323849</c:v>
                </c:pt>
                <c:pt idx="77">
                  <c:v>40.425751369983793</c:v>
                </c:pt>
                <c:pt idx="78">
                  <c:v>33.866370195312705</c:v>
                </c:pt>
                <c:pt idx="79">
                  <c:v>32.20275902782366</c:v>
                </c:pt>
                <c:pt idx="80">
                  <c:v>33.438584466529804</c:v>
                </c:pt>
                <c:pt idx="81">
                  <c:v>35.862703596299561</c:v>
                </c:pt>
                <c:pt idx="82">
                  <c:v>27.73477474942451</c:v>
                </c:pt>
                <c:pt idx="83">
                  <c:v>37.169826656469525</c:v>
                </c:pt>
                <c:pt idx="84">
                  <c:v>98.88980097031309</c:v>
                </c:pt>
                <c:pt idx="85">
                  <c:v>96.394384219079527</c:v>
                </c:pt>
                <c:pt idx="86">
                  <c:v>62.052696547341384</c:v>
                </c:pt>
                <c:pt idx="87">
                  <c:v>42.612211761540827</c:v>
                </c:pt>
                <c:pt idx="88">
                  <c:v>37.668910006716239</c:v>
                </c:pt>
                <c:pt idx="89">
                  <c:v>37.40748539468224</c:v>
                </c:pt>
              </c:numCache>
            </c:numRef>
          </c:val>
          <c:extLst>
            <c:ext xmlns:c16="http://schemas.microsoft.com/office/drawing/2014/chart" uri="{C3380CC4-5D6E-409C-BE32-E72D297353CC}">
              <c16:uniqueId val="{00000003-D12B-7741-AB06-16E8DE3481D2}"/>
            </c:ext>
          </c:extLst>
        </c:ser>
        <c:ser>
          <c:idx val="4"/>
          <c:order val="4"/>
          <c:tx>
            <c:strRef>
              <c:f>Sheet2!$A$42</c:f>
              <c:strCache>
                <c:ptCount val="1"/>
                <c:pt idx="0">
                  <c:v>Bahia</c:v>
                </c:pt>
              </c:strCache>
            </c:strRef>
          </c:tx>
          <c:spPr>
            <a:solidFill>
              <a:schemeClr val="accent5"/>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Sheet2!$C$42:$CN$42</c:f>
              <c:numCache>
                <c:formatCode>0.00</c:formatCode>
                <c:ptCount val="90"/>
                <c:pt idx="0">
                  <c:v>44.01547780655229</c:v>
                </c:pt>
                <c:pt idx="1">
                  <c:v>37.927034026364637</c:v>
                </c:pt>
                <c:pt idx="2">
                  <c:v>43.783852227958199</c:v>
                </c:pt>
                <c:pt idx="3">
                  <c:v>42.533074103550078</c:v>
                </c:pt>
                <c:pt idx="4">
                  <c:v>43.651494754475856</c:v>
                </c:pt>
                <c:pt idx="5">
                  <c:v>43.300747449747654</c:v>
                </c:pt>
                <c:pt idx="6">
                  <c:v>45.736124961822718</c:v>
                </c:pt>
                <c:pt idx="7">
                  <c:v>46.847927739074379</c:v>
                </c:pt>
                <c:pt idx="8">
                  <c:v>44.93536224725456</c:v>
                </c:pt>
                <c:pt idx="9">
                  <c:v>44.485346837414603</c:v>
                </c:pt>
                <c:pt idx="10">
                  <c:v>42.215416167192465</c:v>
                </c:pt>
                <c:pt idx="11">
                  <c:v>44.723590289682811</c:v>
                </c:pt>
                <c:pt idx="12">
                  <c:v>46.29247768943312</c:v>
                </c:pt>
                <c:pt idx="13">
                  <c:v>39.800480605109378</c:v>
                </c:pt>
                <c:pt idx="14">
                  <c:v>45.391359553108551</c:v>
                </c:pt>
                <c:pt idx="15">
                  <c:v>44.431043874981633</c:v>
                </c:pt>
                <c:pt idx="16">
                  <c:v>47.127820779310646</c:v>
                </c:pt>
                <c:pt idx="17">
                  <c:v>47.173863311823581</c:v>
                </c:pt>
                <c:pt idx="18">
                  <c:v>49.239199770260917</c:v>
                </c:pt>
                <c:pt idx="19">
                  <c:v>46.996270686416544</c:v>
                </c:pt>
                <c:pt idx="20">
                  <c:v>42.694582648779537</c:v>
                </c:pt>
                <c:pt idx="21">
                  <c:v>45.496599627423826</c:v>
                </c:pt>
                <c:pt idx="22">
                  <c:v>45.062484320873303</c:v>
                </c:pt>
                <c:pt idx="23">
                  <c:v>46.424027782327215</c:v>
                </c:pt>
                <c:pt idx="24">
                  <c:v>46.024741424217979</c:v>
                </c:pt>
                <c:pt idx="25">
                  <c:v>45.101759125709272</c:v>
                </c:pt>
                <c:pt idx="26">
                  <c:v>49.055527269675657</c:v>
                </c:pt>
                <c:pt idx="27">
                  <c:v>44.492983567118422</c:v>
                </c:pt>
                <c:pt idx="28">
                  <c:v>46.535327376584505</c:v>
                </c:pt>
                <c:pt idx="29">
                  <c:v>45.494517550606595</c:v>
                </c:pt>
                <c:pt idx="30">
                  <c:v>47.301206305134279</c:v>
                </c:pt>
                <c:pt idx="31">
                  <c:v>45.481425603110019</c:v>
                </c:pt>
                <c:pt idx="32">
                  <c:v>44.519167462111575</c:v>
                </c:pt>
                <c:pt idx="33">
                  <c:v>45.435603786871994</c:v>
                </c:pt>
                <c:pt idx="34">
                  <c:v>42.201892755217372</c:v>
                </c:pt>
                <c:pt idx="35">
                  <c:v>45.317776259402798</c:v>
                </c:pt>
                <c:pt idx="36">
                  <c:v>46.635763413305149</c:v>
                </c:pt>
                <c:pt idx="37">
                  <c:v>40.320775326735465</c:v>
                </c:pt>
                <c:pt idx="38">
                  <c:v>45.769000342599512</c:v>
                </c:pt>
                <c:pt idx="39">
                  <c:v>46.707450584566523</c:v>
                </c:pt>
                <c:pt idx="40">
                  <c:v>48.193330134347626</c:v>
                </c:pt>
                <c:pt idx="41">
                  <c:v>48.864582737976804</c:v>
                </c:pt>
                <c:pt idx="42">
                  <c:v>52.51411145673741</c:v>
                </c:pt>
                <c:pt idx="43">
                  <c:v>49.809549995513038</c:v>
                </c:pt>
                <c:pt idx="44">
                  <c:v>46.863858958227688</c:v>
                </c:pt>
                <c:pt idx="45">
                  <c:v>47.94568354271744</c:v>
                </c:pt>
                <c:pt idx="46">
                  <c:v>44.309188855095265</c:v>
                </c:pt>
                <c:pt idx="47">
                  <c:v>47.339601094780413</c:v>
                </c:pt>
                <c:pt idx="48">
                  <c:v>50.436732415345645</c:v>
                </c:pt>
                <c:pt idx="49">
                  <c:v>40.890816254818446</c:v>
                </c:pt>
                <c:pt idx="50">
                  <c:v>46.959966628449244</c:v>
                </c:pt>
                <c:pt idx="51">
                  <c:v>48.519447981406664</c:v>
                </c:pt>
                <c:pt idx="52">
                  <c:v>50.389475404649971</c:v>
                </c:pt>
                <c:pt idx="53">
                  <c:v>51.132085572724925</c:v>
                </c:pt>
                <c:pt idx="54">
                  <c:v>52.887345969993014</c:v>
                </c:pt>
                <c:pt idx="55">
                  <c:v>49.457837193792294</c:v>
                </c:pt>
                <c:pt idx="56">
                  <c:v>48.09413488514555</c:v>
                </c:pt>
                <c:pt idx="57">
                  <c:v>48.303415932512131</c:v>
                </c:pt>
                <c:pt idx="58">
                  <c:v>44.117794985180538</c:v>
                </c:pt>
                <c:pt idx="59">
                  <c:v>48.080632882089638</c:v>
                </c:pt>
                <c:pt idx="60">
                  <c:v>49.700586241005887</c:v>
                </c:pt>
                <c:pt idx="61">
                  <c:v>47.004437014457814</c:v>
                </c:pt>
                <c:pt idx="62">
                  <c:v>49.539220701262366</c:v>
                </c:pt>
                <c:pt idx="63">
                  <c:v>48.766010823324635</c:v>
                </c:pt>
                <c:pt idx="64">
                  <c:v>52.289158441058277</c:v>
                </c:pt>
                <c:pt idx="65">
                  <c:v>52.490865365737683</c:v>
                </c:pt>
                <c:pt idx="66">
                  <c:v>55.624046262424471</c:v>
                </c:pt>
                <c:pt idx="67">
                  <c:v>52.948067728344341</c:v>
                </c:pt>
                <c:pt idx="68">
                  <c:v>49.545944265418342</c:v>
                </c:pt>
                <c:pt idx="69">
                  <c:v>50.487243247255577</c:v>
                </c:pt>
                <c:pt idx="70">
                  <c:v>48.517238949553366</c:v>
                </c:pt>
                <c:pt idx="71">
                  <c:v>49.693862676849911</c:v>
                </c:pt>
                <c:pt idx="72">
                  <c:v>52.268376547171407</c:v>
                </c:pt>
                <c:pt idx="73">
                  <c:v>39.502676175706938</c:v>
                </c:pt>
                <c:pt idx="74">
                  <c:v>44.117349604845984</c:v>
                </c:pt>
                <c:pt idx="75">
                  <c:v>42.436242158236546</c:v>
                </c:pt>
                <c:pt idx="76">
                  <c:v>51.471357478858565</c:v>
                </c:pt>
                <c:pt idx="77">
                  <c:v>60.740890172513772</c:v>
                </c:pt>
                <c:pt idx="78">
                  <c:v>64.016035755748888</c:v>
                </c:pt>
                <c:pt idx="79">
                  <c:v>59.602291503495429</c:v>
                </c:pt>
                <c:pt idx="80">
                  <c:v>53.40697521618975</c:v>
                </c:pt>
                <c:pt idx="81">
                  <c:v>53.038605058566169</c:v>
                </c:pt>
                <c:pt idx="82">
                  <c:v>50.292572974463106</c:v>
                </c:pt>
                <c:pt idx="83">
                  <c:v>53.969576911469396</c:v>
                </c:pt>
                <c:pt idx="84">
                  <c:v>58.249368379132463</c:v>
                </c:pt>
                <c:pt idx="85">
                  <c:v>52.375538774843719</c:v>
                </c:pt>
                <c:pt idx="86">
                  <c:v>68.356105976477622</c:v>
                </c:pt>
                <c:pt idx="87">
                  <c:v>61.578095076203731</c:v>
                </c:pt>
                <c:pt idx="88">
                  <c:v>61.537909240826615</c:v>
                </c:pt>
                <c:pt idx="89">
                  <c:v>60.499775160251062</c:v>
                </c:pt>
              </c:numCache>
            </c:numRef>
          </c:val>
          <c:extLst>
            <c:ext xmlns:c16="http://schemas.microsoft.com/office/drawing/2014/chart" uri="{C3380CC4-5D6E-409C-BE32-E72D297353CC}">
              <c16:uniqueId val="{00000004-D12B-7741-AB06-16E8DE3481D2}"/>
            </c:ext>
          </c:extLst>
        </c:ser>
        <c:ser>
          <c:idx val="5"/>
          <c:order val="5"/>
          <c:tx>
            <c:strRef>
              <c:f>Sheet2!$A$43</c:f>
              <c:strCache>
                <c:ptCount val="1"/>
                <c:pt idx="0">
                  <c:v>Ceará</c:v>
                </c:pt>
              </c:strCache>
            </c:strRef>
          </c:tx>
          <c:spPr>
            <a:solidFill>
              <a:schemeClr val="accent6"/>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Sheet2!$C$43:$CN$43</c:f>
              <c:numCache>
                <c:formatCode>0.00</c:formatCode>
                <c:ptCount val="90"/>
                <c:pt idx="0">
                  <c:v>47.81844286327911</c:v>
                </c:pt>
                <c:pt idx="1">
                  <c:v>43.242244999472859</c:v>
                </c:pt>
                <c:pt idx="2">
                  <c:v>48.225216006728552</c:v>
                </c:pt>
                <c:pt idx="3">
                  <c:v>48.835375721902722</c:v>
                </c:pt>
                <c:pt idx="4">
                  <c:v>50.326877247884013</c:v>
                </c:pt>
                <c:pt idx="5">
                  <c:v>48.134821974850901</c:v>
                </c:pt>
                <c:pt idx="6">
                  <c:v>45.603789082276577</c:v>
                </c:pt>
                <c:pt idx="7">
                  <c:v>46.191350289481335</c:v>
                </c:pt>
                <c:pt idx="8">
                  <c:v>45.829774161970718</c:v>
                </c:pt>
                <c:pt idx="9">
                  <c:v>47.468165989753196</c:v>
                </c:pt>
                <c:pt idx="10">
                  <c:v>43.389135301274052</c:v>
                </c:pt>
                <c:pt idx="11">
                  <c:v>40.609518821036183</c:v>
                </c:pt>
                <c:pt idx="12">
                  <c:v>48.919311100202719</c:v>
                </c:pt>
                <c:pt idx="13">
                  <c:v>43.360298475179682</c:v>
                </c:pt>
                <c:pt idx="14">
                  <c:v>52.973459701482142</c:v>
                </c:pt>
                <c:pt idx="15">
                  <c:v>58.072028856553779</c:v>
                </c:pt>
                <c:pt idx="16">
                  <c:v>55.994418077504761</c:v>
                </c:pt>
                <c:pt idx="17">
                  <c:v>49.25622095626472</c:v>
                </c:pt>
                <c:pt idx="18">
                  <c:v>48.492558615857519</c:v>
                </c:pt>
                <c:pt idx="19">
                  <c:v>48.750856172171716</c:v>
                </c:pt>
                <c:pt idx="20">
                  <c:v>46.516020793627106</c:v>
                </c:pt>
                <c:pt idx="21">
                  <c:v>48.67224387242392</c:v>
                </c:pt>
                <c:pt idx="22">
                  <c:v>46.471099479485503</c:v>
                </c:pt>
                <c:pt idx="23">
                  <c:v>48.773316829242518</c:v>
                </c:pt>
                <c:pt idx="24">
                  <c:v>47.926835268126432</c:v>
                </c:pt>
                <c:pt idx="25">
                  <c:v>49.020138307296918</c:v>
                </c:pt>
                <c:pt idx="26">
                  <c:v>51.072870544106799</c:v>
                </c:pt>
                <c:pt idx="27">
                  <c:v>49.934942891092625</c:v>
                </c:pt>
                <c:pt idx="28">
                  <c:v>53.214852008604069</c:v>
                </c:pt>
                <c:pt idx="29">
                  <c:v>50.113441346467397</c:v>
                </c:pt>
                <c:pt idx="30">
                  <c:v>48.942045233070452</c:v>
                </c:pt>
                <c:pt idx="31">
                  <c:v>46.610409159737486</c:v>
                </c:pt>
                <c:pt idx="32">
                  <c:v>44.646926150614988</c:v>
                </c:pt>
                <c:pt idx="33">
                  <c:v>49.165168302288919</c:v>
                </c:pt>
                <c:pt idx="34">
                  <c:v>45.717916882863626</c:v>
                </c:pt>
                <c:pt idx="35">
                  <c:v>47.123592218939955</c:v>
                </c:pt>
                <c:pt idx="36">
                  <c:v>48.17936114122783</c:v>
                </c:pt>
                <c:pt idx="37">
                  <c:v>50.518487970679985</c:v>
                </c:pt>
                <c:pt idx="38">
                  <c:v>63.976781671888126</c:v>
                </c:pt>
                <c:pt idx="39">
                  <c:v>61.37159302297222</c:v>
                </c:pt>
                <c:pt idx="40">
                  <c:v>57.624555732191041</c:v>
                </c:pt>
                <c:pt idx="41">
                  <c:v>51.338845247359892</c:v>
                </c:pt>
                <c:pt idx="42">
                  <c:v>51.649250703400938</c:v>
                </c:pt>
                <c:pt idx="43">
                  <c:v>49.08840569106232</c:v>
                </c:pt>
                <c:pt idx="44">
                  <c:v>47.724838866310584</c:v>
                </c:pt>
                <c:pt idx="45">
                  <c:v>49.554013875123886</c:v>
                </c:pt>
                <c:pt idx="46">
                  <c:v>46.926653407919332</c:v>
                </c:pt>
                <c:pt idx="47">
                  <c:v>48.556282052134812</c:v>
                </c:pt>
                <c:pt idx="48">
                  <c:v>49.164528068460996</c:v>
                </c:pt>
                <c:pt idx="49">
                  <c:v>44.933425697710433</c:v>
                </c:pt>
                <c:pt idx="50">
                  <c:v>53.715166816169287</c:v>
                </c:pt>
                <c:pt idx="51">
                  <c:v>55.125534273086146</c:v>
                </c:pt>
                <c:pt idx="52">
                  <c:v>54.98229382824303</c:v>
                </c:pt>
                <c:pt idx="53">
                  <c:v>49.858693301162262</c:v>
                </c:pt>
                <c:pt idx="54">
                  <c:v>50.365544105991759</c:v>
                </c:pt>
                <c:pt idx="55">
                  <c:v>48.690732750902995</c:v>
                </c:pt>
                <c:pt idx="56">
                  <c:v>48.327122390916614</c:v>
                </c:pt>
                <c:pt idx="57">
                  <c:v>49.836656309647935</c:v>
                </c:pt>
                <c:pt idx="58">
                  <c:v>48.238974424859315</c:v>
                </c:pt>
                <c:pt idx="59">
                  <c:v>47.875364064872933</c:v>
                </c:pt>
                <c:pt idx="60">
                  <c:v>48.981184786200906</c:v>
                </c:pt>
                <c:pt idx="61">
                  <c:v>44.918582605185804</c:v>
                </c:pt>
                <c:pt idx="62">
                  <c:v>54.018373474251973</c:v>
                </c:pt>
                <c:pt idx="63">
                  <c:v>55.452877209327383</c:v>
                </c:pt>
                <c:pt idx="64">
                  <c:v>55.288621056456151</c:v>
                </c:pt>
                <c:pt idx="65">
                  <c:v>48.685523711032694</c:v>
                </c:pt>
                <c:pt idx="66">
                  <c:v>49.495854065197427</c:v>
                </c:pt>
                <c:pt idx="67">
                  <c:v>47.557631461316909</c:v>
                </c:pt>
                <c:pt idx="68">
                  <c:v>41.458252984698554</c:v>
                </c:pt>
                <c:pt idx="69">
                  <c:v>48.094201560696263</c:v>
                </c:pt>
                <c:pt idx="70">
                  <c:v>48.827879043521094</c:v>
                </c:pt>
                <c:pt idx="71">
                  <c:v>49.463002834623182</c:v>
                </c:pt>
                <c:pt idx="72">
                  <c:v>41.286137752020416</c:v>
                </c:pt>
                <c:pt idx="73">
                  <c:v>37.563527915165423</c:v>
                </c:pt>
                <c:pt idx="74">
                  <c:v>42.091614734263892</c:v>
                </c:pt>
                <c:pt idx="75">
                  <c:v>51.049824955701489</c:v>
                </c:pt>
                <c:pt idx="76">
                  <c:v>84.934282330349404</c:v>
                </c:pt>
                <c:pt idx="77">
                  <c:v>67.268212841414751</c:v>
                </c:pt>
                <c:pt idx="78">
                  <c:v>53.977842634397369</c:v>
                </c:pt>
                <c:pt idx="79">
                  <c:v>48.459236823621112</c:v>
                </c:pt>
                <c:pt idx="80">
                  <c:v>46.499968488434277</c:v>
                </c:pt>
                <c:pt idx="81">
                  <c:v>46.630586377446733</c:v>
                </c:pt>
                <c:pt idx="82">
                  <c:v>44.420967088319351</c:v>
                </c:pt>
                <c:pt idx="83">
                  <c:v>48.687818129392909</c:v>
                </c:pt>
                <c:pt idx="84">
                  <c:v>46.587047081109247</c:v>
                </c:pt>
                <c:pt idx="85">
                  <c:v>48.731357425730394</c:v>
                </c:pt>
                <c:pt idx="86">
                  <c:v>78.359848583389123</c:v>
                </c:pt>
                <c:pt idx="87">
                  <c:v>91.650218790406512</c:v>
                </c:pt>
                <c:pt idx="88">
                  <c:v>74.756971811462222</c:v>
                </c:pt>
                <c:pt idx="89">
                  <c:v>64.024535264272103</c:v>
                </c:pt>
              </c:numCache>
            </c:numRef>
          </c:val>
          <c:extLst>
            <c:ext xmlns:c16="http://schemas.microsoft.com/office/drawing/2014/chart" uri="{C3380CC4-5D6E-409C-BE32-E72D297353CC}">
              <c16:uniqueId val="{00000005-D12B-7741-AB06-16E8DE3481D2}"/>
            </c:ext>
          </c:extLst>
        </c:ser>
        <c:ser>
          <c:idx val="6"/>
          <c:order val="6"/>
          <c:tx>
            <c:strRef>
              <c:f>Sheet2!$A$44</c:f>
              <c:strCache>
                <c:ptCount val="1"/>
                <c:pt idx="0">
                  <c:v>Distrito Federal</c:v>
                </c:pt>
              </c:strCache>
            </c:strRef>
          </c:tx>
          <c:spPr>
            <a:solidFill>
              <a:schemeClr val="accent1">
                <a:lumMod val="6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Sheet2!$C$44:$CN$44</c:f>
              <c:numCache>
                <c:formatCode>0.00</c:formatCode>
                <c:ptCount val="90"/>
                <c:pt idx="0">
                  <c:v>41.317898942091858</c:v>
                </c:pt>
                <c:pt idx="1">
                  <c:v>38.48743301623427</c:v>
                </c:pt>
                <c:pt idx="2">
                  <c:v>41.386934696381061</c:v>
                </c:pt>
                <c:pt idx="3">
                  <c:v>44.044811236515628</c:v>
                </c:pt>
                <c:pt idx="4">
                  <c:v>44.838722410841534</c:v>
                </c:pt>
                <c:pt idx="5">
                  <c:v>41.663077713537902</c:v>
                </c:pt>
                <c:pt idx="6">
                  <c:v>44.044811236515628</c:v>
                </c:pt>
                <c:pt idx="7">
                  <c:v>46.15040174233652</c:v>
                </c:pt>
                <c:pt idx="8">
                  <c:v>42.974757045032881</c:v>
                </c:pt>
                <c:pt idx="9">
                  <c:v>44.320954253672468</c:v>
                </c:pt>
                <c:pt idx="10">
                  <c:v>41.870184976405532</c:v>
                </c:pt>
                <c:pt idx="11">
                  <c:v>39.937183856307669</c:v>
                </c:pt>
                <c:pt idx="12">
                  <c:v>43.261528116562545</c:v>
                </c:pt>
                <c:pt idx="13">
                  <c:v>36.708830360604217</c:v>
                </c:pt>
                <c:pt idx="14">
                  <c:v>42.746918345152203</c:v>
                </c:pt>
                <c:pt idx="15">
                  <c:v>43.810445206066909</c:v>
                </c:pt>
                <c:pt idx="16">
                  <c:v>45.011201339357697</c:v>
                </c:pt>
                <c:pt idx="17">
                  <c:v>40.894323168074983</c:v>
                </c:pt>
                <c:pt idx="18">
                  <c:v>41.134474394733139</c:v>
                </c:pt>
                <c:pt idx="19">
                  <c:v>41.854928074707615</c:v>
                </c:pt>
                <c:pt idx="20">
                  <c:v>40.002332897630396</c:v>
                </c:pt>
                <c:pt idx="21">
                  <c:v>42.918454935622314</c:v>
                </c:pt>
                <c:pt idx="22">
                  <c:v>40.345406078570619</c:v>
                </c:pt>
                <c:pt idx="23">
                  <c:v>39.384801171937987</c:v>
                </c:pt>
                <c:pt idx="24">
                  <c:v>40.070992497689119</c:v>
                </c:pt>
                <c:pt idx="25">
                  <c:v>37.484683677637094</c:v>
                </c:pt>
                <c:pt idx="26">
                  <c:v>40.608407317440182</c:v>
                </c:pt>
                <c:pt idx="27">
                  <c:v>42.086298071755628</c:v>
                </c:pt>
                <c:pt idx="28">
                  <c:v>41.784002235645652</c:v>
                </c:pt>
                <c:pt idx="29">
                  <c:v>40.205346202626885</c:v>
                </c:pt>
                <c:pt idx="30">
                  <c:v>42.119886497990066</c:v>
                </c:pt>
                <c:pt idx="31">
                  <c:v>40.474053612502416</c:v>
                </c:pt>
                <c:pt idx="32">
                  <c:v>40.205346202626885</c:v>
                </c:pt>
                <c:pt idx="33">
                  <c:v>40.977880006019049</c:v>
                </c:pt>
                <c:pt idx="34">
                  <c:v>36.14114662825942</c:v>
                </c:pt>
                <c:pt idx="35">
                  <c:v>40.507642038736861</c:v>
                </c:pt>
                <c:pt idx="36">
                  <c:v>39.316401289183155</c:v>
                </c:pt>
                <c:pt idx="37">
                  <c:v>34.644494190384819</c:v>
                </c:pt>
                <c:pt idx="38">
                  <c:v>39.974416373520945</c:v>
                </c:pt>
                <c:pt idx="39">
                  <c:v>40.994339754244528</c:v>
                </c:pt>
                <c:pt idx="40">
                  <c:v>41.191744279545865</c:v>
                </c:pt>
                <c:pt idx="41">
                  <c:v>39.908614865087166</c:v>
                </c:pt>
                <c:pt idx="42">
                  <c:v>42.738079727739681</c:v>
                </c:pt>
                <c:pt idx="43">
                  <c:v>42.441972939787675</c:v>
                </c:pt>
                <c:pt idx="44">
                  <c:v>38.362279416893351</c:v>
                </c:pt>
                <c:pt idx="45">
                  <c:v>43.099988024125466</c:v>
                </c:pt>
                <c:pt idx="46">
                  <c:v>36.125028130144855</c:v>
                </c:pt>
                <c:pt idx="47">
                  <c:v>38.691286959062246</c:v>
                </c:pt>
                <c:pt idx="48">
                  <c:v>37.348266364742969</c:v>
                </c:pt>
                <c:pt idx="49">
                  <c:v>37.281032761926149</c:v>
                </c:pt>
                <c:pt idx="50">
                  <c:v>43.869925837974414</c:v>
                </c:pt>
                <c:pt idx="51">
                  <c:v>40.13846088164096</c:v>
                </c:pt>
                <c:pt idx="52">
                  <c:v>40.978880916851196</c:v>
                </c:pt>
                <c:pt idx="53">
                  <c:v>41.886534554878253</c:v>
                </c:pt>
                <c:pt idx="54">
                  <c:v>40.709946505583922</c:v>
                </c:pt>
                <c:pt idx="55">
                  <c:v>41.483132937977338</c:v>
                </c:pt>
                <c:pt idx="56">
                  <c:v>36.743163939391593</c:v>
                </c:pt>
                <c:pt idx="57">
                  <c:v>39.533358456289584</c:v>
                </c:pt>
                <c:pt idx="58">
                  <c:v>38.760172023896168</c:v>
                </c:pt>
                <c:pt idx="59">
                  <c:v>41.752067349244612</c:v>
                </c:pt>
                <c:pt idx="60">
                  <c:v>39.465811994157733</c:v>
                </c:pt>
                <c:pt idx="61">
                  <c:v>35.618724438424714</c:v>
                </c:pt>
                <c:pt idx="62">
                  <c:v>40.062773856254239</c:v>
                </c:pt>
                <c:pt idx="63">
                  <c:v>41.289862128341497</c:v>
                </c:pt>
                <c:pt idx="64">
                  <c:v>44.142013247247014</c:v>
                </c:pt>
                <c:pt idx="65">
                  <c:v>44.175177795141259</c:v>
                </c:pt>
                <c:pt idx="66">
                  <c:v>43.71087412462176</c:v>
                </c:pt>
                <c:pt idx="67">
                  <c:v>42.6827731399</c:v>
                </c:pt>
                <c:pt idx="68">
                  <c:v>43.810367768304509</c:v>
                </c:pt>
                <c:pt idx="69">
                  <c:v>43.047583166736757</c:v>
                </c:pt>
                <c:pt idx="70">
                  <c:v>38.603533748907225</c:v>
                </c:pt>
                <c:pt idx="71">
                  <c:v>39.863786568888735</c:v>
                </c:pt>
                <c:pt idx="72">
                  <c:v>40.947266401736869</c:v>
                </c:pt>
                <c:pt idx="73">
                  <c:v>36.39757013487722</c:v>
                </c:pt>
                <c:pt idx="74">
                  <c:v>42.616579420512714</c:v>
                </c:pt>
                <c:pt idx="75">
                  <c:v>38.328736176206135</c:v>
                </c:pt>
                <c:pt idx="76">
                  <c:v>41.536435702481285</c:v>
                </c:pt>
                <c:pt idx="77">
                  <c:v>54.923671480507167</c:v>
                </c:pt>
                <c:pt idx="78">
                  <c:v>70.078415160766298</c:v>
                </c:pt>
                <c:pt idx="79">
                  <c:v>73.15518817576492</c:v>
                </c:pt>
                <c:pt idx="80">
                  <c:v>56.985764033112623</c:v>
                </c:pt>
                <c:pt idx="81">
                  <c:v>50.864949630934532</c:v>
                </c:pt>
                <c:pt idx="82">
                  <c:v>47.493591965563709</c:v>
                </c:pt>
                <c:pt idx="83">
                  <c:v>47.919103127212452</c:v>
                </c:pt>
                <c:pt idx="84">
                  <c:v>47.231738943010633</c:v>
                </c:pt>
                <c:pt idx="85">
                  <c:v>44.973256623490379</c:v>
                </c:pt>
                <c:pt idx="86">
                  <c:v>83.203797916239111</c:v>
                </c:pt>
                <c:pt idx="87">
                  <c:v>92.82689649506456</c:v>
                </c:pt>
                <c:pt idx="88">
                  <c:v>66.445204472842406</c:v>
                </c:pt>
                <c:pt idx="89">
                  <c:v>57.083958916570026</c:v>
                </c:pt>
              </c:numCache>
            </c:numRef>
          </c:val>
          <c:extLst>
            <c:ext xmlns:c16="http://schemas.microsoft.com/office/drawing/2014/chart" uri="{C3380CC4-5D6E-409C-BE32-E72D297353CC}">
              <c16:uniqueId val="{00000006-D12B-7741-AB06-16E8DE3481D2}"/>
            </c:ext>
          </c:extLst>
        </c:ser>
        <c:ser>
          <c:idx val="7"/>
          <c:order val="7"/>
          <c:tx>
            <c:strRef>
              <c:f>Sheet2!$A$45</c:f>
              <c:strCache>
                <c:ptCount val="1"/>
                <c:pt idx="0">
                  <c:v>Espírito Santo</c:v>
                </c:pt>
              </c:strCache>
            </c:strRef>
          </c:tx>
          <c:spPr>
            <a:solidFill>
              <a:schemeClr val="accent2">
                <a:lumMod val="6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Sheet2!$C$45:$CN$45</c:f>
              <c:numCache>
                <c:formatCode>0.00</c:formatCode>
                <c:ptCount val="90"/>
                <c:pt idx="0">
                  <c:v>47.056551960885699</c:v>
                </c:pt>
                <c:pt idx="1">
                  <c:v>42.653000852467663</c:v>
                </c:pt>
                <c:pt idx="2">
                  <c:v>46.64691929963751</c:v>
                </c:pt>
                <c:pt idx="3">
                  <c:v>39.657562017090285</c:v>
                </c:pt>
                <c:pt idx="4">
                  <c:v>41.987347777939355</c:v>
                </c:pt>
                <c:pt idx="5">
                  <c:v>41.987347777939355</c:v>
                </c:pt>
                <c:pt idx="6">
                  <c:v>47.619796870101958</c:v>
                </c:pt>
                <c:pt idx="7">
                  <c:v>51.792929606567881</c:v>
                </c:pt>
                <c:pt idx="8">
                  <c:v>48.874296895174531</c:v>
                </c:pt>
                <c:pt idx="9">
                  <c:v>44.368337621444454</c:v>
                </c:pt>
                <c:pt idx="10">
                  <c:v>45.264409067924866</c:v>
                </c:pt>
                <c:pt idx="11">
                  <c:v>45.238807026596859</c:v>
                </c:pt>
                <c:pt idx="12">
                  <c:v>50.942629489573683</c:v>
                </c:pt>
                <c:pt idx="13">
                  <c:v>44.453932926216396</c:v>
                </c:pt>
                <c:pt idx="14">
                  <c:v>47.481991322449794</c:v>
                </c:pt>
                <c:pt idx="15">
                  <c:v>44.377595319588664</c:v>
                </c:pt>
                <c:pt idx="16">
                  <c:v>50.204699292172265</c:v>
                </c:pt>
                <c:pt idx="17">
                  <c:v>48.169029782099393</c:v>
                </c:pt>
                <c:pt idx="18">
                  <c:v>52.571165097631983</c:v>
                </c:pt>
                <c:pt idx="19">
                  <c:v>49.797565390157693</c:v>
                </c:pt>
                <c:pt idx="20">
                  <c:v>39.39020501991012</c:v>
                </c:pt>
                <c:pt idx="21">
                  <c:v>45.802563976639675</c:v>
                </c:pt>
                <c:pt idx="22">
                  <c:v>45.624442894508299</c:v>
                </c:pt>
                <c:pt idx="23">
                  <c:v>46.794952862800201</c:v>
                </c:pt>
                <c:pt idx="24">
                  <c:v>46.103162873263862</c:v>
                </c:pt>
                <c:pt idx="25">
                  <c:v>45.272701969979089</c:v>
                </c:pt>
                <c:pt idx="26">
                  <c:v>48.695207510789068</c:v>
                </c:pt>
                <c:pt idx="27">
                  <c:v>48.795869438459953</c:v>
                </c:pt>
                <c:pt idx="28">
                  <c:v>51.36274859406744</c:v>
                </c:pt>
                <c:pt idx="29">
                  <c:v>49.399841004485246</c:v>
                </c:pt>
                <c:pt idx="30">
                  <c:v>53.07400136447243</c:v>
                </c:pt>
                <c:pt idx="31">
                  <c:v>49.248848112978919</c:v>
                </c:pt>
                <c:pt idx="32">
                  <c:v>45.297867451896813</c:v>
                </c:pt>
                <c:pt idx="33">
                  <c:v>48.846200402295395</c:v>
                </c:pt>
                <c:pt idx="34">
                  <c:v>46.002500945592985</c:v>
                </c:pt>
                <c:pt idx="35">
                  <c:v>49.299179076814362</c:v>
                </c:pt>
                <c:pt idx="36">
                  <c:v>48.725760365863984</c:v>
                </c:pt>
                <c:pt idx="37">
                  <c:v>46.634312297017495</c:v>
                </c:pt>
                <c:pt idx="38">
                  <c:v>47.455952609778613</c:v>
                </c:pt>
                <c:pt idx="39">
                  <c:v>48.850251322342942</c:v>
                </c:pt>
                <c:pt idx="40">
                  <c:v>51.290274069330508</c:v>
                </c:pt>
                <c:pt idx="41">
                  <c:v>52.46048906023271</c:v>
                </c:pt>
                <c:pt idx="42">
                  <c:v>55.27398467665715</c:v>
                </c:pt>
                <c:pt idx="43">
                  <c:v>55.647457546094024</c:v>
                </c:pt>
                <c:pt idx="44">
                  <c:v>51.464561408401046</c:v>
                </c:pt>
                <c:pt idx="45">
                  <c:v>50.667819286935718</c:v>
                </c:pt>
                <c:pt idx="46">
                  <c:v>46.883294209975411</c:v>
                </c:pt>
                <c:pt idx="47">
                  <c:v>47.804527287919697</c:v>
                </c:pt>
                <c:pt idx="48">
                  <c:v>48.38399471552124</c:v>
                </c:pt>
                <c:pt idx="49">
                  <c:v>42.694721663644138</c:v>
                </c:pt>
                <c:pt idx="50">
                  <c:v>49.365771923588532</c:v>
                </c:pt>
                <c:pt idx="51">
                  <c:v>47.95604054790217</c:v>
                </c:pt>
                <c:pt idx="52">
                  <c:v>53.771182472608416</c:v>
                </c:pt>
                <c:pt idx="53">
                  <c:v>54.299831738490802</c:v>
                </c:pt>
                <c:pt idx="54">
                  <c:v>54.073267767398349</c:v>
                </c:pt>
                <c:pt idx="55">
                  <c:v>48.081909420731307</c:v>
                </c:pt>
                <c:pt idx="56">
                  <c:v>49.768552316641781</c:v>
                </c:pt>
                <c:pt idx="57">
                  <c:v>47.603607703980579</c:v>
                </c:pt>
                <c:pt idx="58">
                  <c:v>47.024610888966535</c:v>
                </c:pt>
                <c:pt idx="59">
                  <c:v>50.196506484260851</c:v>
                </c:pt>
                <c:pt idx="60">
                  <c:v>51.733791198536821</c:v>
                </c:pt>
                <c:pt idx="61">
                  <c:v>43.596730245231605</c:v>
                </c:pt>
                <c:pt idx="62">
                  <c:v>51.758675176987296</c:v>
                </c:pt>
                <c:pt idx="63">
                  <c:v>47.528398840406602</c:v>
                </c:pt>
                <c:pt idx="64">
                  <c:v>52.554962487402484</c:v>
                </c:pt>
                <c:pt idx="65">
                  <c:v>52.505194530501534</c:v>
                </c:pt>
                <c:pt idx="66">
                  <c:v>55.864531621315614</c:v>
                </c:pt>
                <c:pt idx="67">
                  <c:v>54.595448720341409</c:v>
                </c:pt>
                <c:pt idx="68">
                  <c:v>51.111691737274953</c:v>
                </c:pt>
                <c:pt idx="69">
                  <c:v>49.295161310390306</c:v>
                </c:pt>
                <c:pt idx="70">
                  <c:v>47.503514861956127</c:v>
                </c:pt>
                <c:pt idx="71">
                  <c:v>52.107050875293943</c:v>
                </c:pt>
                <c:pt idx="72">
                  <c:v>53.862499790849135</c:v>
                </c:pt>
                <c:pt idx="73">
                  <c:v>45.840948885496545</c:v>
                </c:pt>
                <c:pt idx="74">
                  <c:v>52.582988603492275</c:v>
                </c:pt>
                <c:pt idx="75">
                  <c:v>51.820203087952613</c:v>
                </c:pt>
                <c:pt idx="76">
                  <c:v>62.351564399274416</c:v>
                </c:pt>
                <c:pt idx="77">
                  <c:v>75.220494225959712</c:v>
                </c:pt>
                <c:pt idx="78">
                  <c:v>73.916377054230608</c:v>
                </c:pt>
                <c:pt idx="79">
                  <c:v>62.671442196113631</c:v>
                </c:pt>
                <c:pt idx="80">
                  <c:v>59.103574462137786</c:v>
                </c:pt>
                <c:pt idx="81">
                  <c:v>54.551467353272052</c:v>
                </c:pt>
                <c:pt idx="82">
                  <c:v>60.137025805772168</c:v>
                </c:pt>
                <c:pt idx="83">
                  <c:v>69.634935773459588</c:v>
                </c:pt>
                <c:pt idx="84">
                  <c:v>70.668387117093971</c:v>
                </c:pt>
                <c:pt idx="85">
                  <c:v>59.669512102699471</c:v>
                </c:pt>
                <c:pt idx="86">
                  <c:v>80.855264647204322</c:v>
                </c:pt>
                <c:pt idx="87">
                  <c:v>102.68077278538759</c:v>
                </c:pt>
                <c:pt idx="88">
                  <c:v>79.354299600497242</c:v>
                </c:pt>
                <c:pt idx="89">
                  <c:v>65.353494492688583</c:v>
                </c:pt>
              </c:numCache>
            </c:numRef>
          </c:val>
          <c:extLst>
            <c:ext xmlns:c16="http://schemas.microsoft.com/office/drawing/2014/chart" uri="{C3380CC4-5D6E-409C-BE32-E72D297353CC}">
              <c16:uniqueId val="{00000007-D12B-7741-AB06-16E8DE3481D2}"/>
            </c:ext>
          </c:extLst>
        </c:ser>
        <c:ser>
          <c:idx val="8"/>
          <c:order val="8"/>
          <c:tx>
            <c:strRef>
              <c:f>Sheet2!$A$46</c:f>
              <c:strCache>
                <c:ptCount val="1"/>
                <c:pt idx="0">
                  <c:v>Goiás</c:v>
                </c:pt>
              </c:strCache>
            </c:strRef>
          </c:tx>
          <c:spPr>
            <a:solidFill>
              <a:schemeClr val="accent3">
                <a:lumMod val="60000"/>
              </a:schemeClr>
            </a:solidFill>
            <a:ln>
              <a:noFill/>
            </a:ln>
            <a:effectLst>
              <a:outerShdw blurRad="50800" dist="50800" dir="5400000" algn="ctr" rotWithShape="0">
                <a:srgbClr val="000000">
                  <a:alpha val="42000"/>
                </a:srgbClr>
              </a:outerShdw>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Sheet2!$C$46:$CN$46</c:f>
              <c:numCache>
                <c:formatCode>0.00</c:formatCode>
                <c:ptCount val="90"/>
                <c:pt idx="0">
                  <c:v>44.792094507886901</c:v>
                </c:pt>
                <c:pt idx="1">
                  <c:v>38.932442321160281</c:v>
                </c:pt>
                <c:pt idx="2">
                  <c:v>42.600432391293047</c:v>
                </c:pt>
                <c:pt idx="3">
                  <c:v>43.361426181777027</c:v>
                </c:pt>
                <c:pt idx="4">
                  <c:v>46.19232308237742</c:v>
                </c:pt>
                <c:pt idx="5">
                  <c:v>44.076760344831968</c:v>
                </c:pt>
                <c:pt idx="6">
                  <c:v>44.533356619122351</c:v>
                </c:pt>
                <c:pt idx="7">
                  <c:v>44.685555377219146</c:v>
                </c:pt>
                <c:pt idx="8">
                  <c:v>43.407085809206066</c:v>
                </c:pt>
                <c:pt idx="9">
                  <c:v>47.303374016484028</c:v>
                </c:pt>
                <c:pt idx="10">
                  <c:v>40.134812510124959</c:v>
                </c:pt>
                <c:pt idx="11">
                  <c:v>45.233470906367607</c:v>
                </c:pt>
                <c:pt idx="12">
                  <c:v>46.061820257247327</c:v>
                </c:pt>
                <c:pt idx="13">
                  <c:v>38.271397455118468</c:v>
                </c:pt>
                <c:pt idx="14">
                  <c:v>43.92890838326641</c:v>
                </c:pt>
                <c:pt idx="15">
                  <c:v>47.423253368298973</c:v>
                </c:pt>
                <c:pt idx="16">
                  <c:v>51.734458219962512</c:v>
                </c:pt>
                <c:pt idx="17">
                  <c:v>46.046693222680084</c:v>
                </c:pt>
                <c:pt idx="18">
                  <c:v>45.471865909124944</c:v>
                </c:pt>
                <c:pt idx="19">
                  <c:v>44.897038595569803</c:v>
                </c:pt>
                <c:pt idx="20">
                  <c:v>44.397846454850871</c:v>
                </c:pt>
                <c:pt idx="21">
                  <c:v>50.630184696553954</c:v>
                </c:pt>
                <c:pt idx="22">
                  <c:v>41.37243954140277</c:v>
                </c:pt>
                <c:pt idx="23">
                  <c:v>43.913781348699175</c:v>
                </c:pt>
                <c:pt idx="24">
                  <c:v>43.833087783412275</c:v>
                </c:pt>
                <c:pt idx="25">
                  <c:v>41.174726752595447</c:v>
                </c:pt>
                <c:pt idx="26">
                  <c:v>44.355799222056035</c:v>
                </c:pt>
                <c:pt idx="27">
                  <c:v>45.819391250258555</c:v>
                </c:pt>
                <c:pt idx="28">
                  <c:v>45.192137523886046</c:v>
                </c:pt>
                <c:pt idx="29">
                  <c:v>42.712991843461367</c:v>
                </c:pt>
                <c:pt idx="30">
                  <c:v>46.386906526500347</c:v>
                </c:pt>
                <c:pt idx="31">
                  <c:v>44.430472284719428</c:v>
                </c:pt>
                <c:pt idx="32">
                  <c:v>42.384430367742432</c:v>
                </c:pt>
                <c:pt idx="33">
                  <c:v>43.907760846075668</c:v>
                </c:pt>
                <c:pt idx="34">
                  <c:v>41.518222840847059</c:v>
                </c:pt>
                <c:pt idx="35">
                  <c:v>43.758414720748881</c:v>
                </c:pt>
                <c:pt idx="36">
                  <c:v>44.727865164959084</c:v>
                </c:pt>
                <c:pt idx="37">
                  <c:v>39.594191986395174</c:v>
                </c:pt>
                <c:pt idx="38">
                  <c:v>44.816376771486048</c:v>
                </c:pt>
                <c:pt idx="39">
                  <c:v>48.873158737305225</c:v>
                </c:pt>
                <c:pt idx="40">
                  <c:v>46.77838404950041</c:v>
                </c:pt>
                <c:pt idx="41">
                  <c:v>44.609849689589794</c:v>
                </c:pt>
                <c:pt idx="42">
                  <c:v>49.891042212365306</c:v>
                </c:pt>
                <c:pt idx="43">
                  <c:v>45.155671263172742</c:v>
                </c:pt>
                <c:pt idx="44">
                  <c:v>44.285307132324263</c:v>
                </c:pt>
                <c:pt idx="45">
                  <c:v>52.782421358912792</c:v>
                </c:pt>
                <c:pt idx="46">
                  <c:v>40.538315789349454</c:v>
                </c:pt>
                <c:pt idx="47">
                  <c:v>43.031392706525608</c:v>
                </c:pt>
                <c:pt idx="48">
                  <c:v>42.911875623179405</c:v>
                </c:pt>
                <c:pt idx="49">
                  <c:v>37.95605968420616</c:v>
                </c:pt>
                <c:pt idx="50">
                  <c:v>47.015233426877366</c:v>
                </c:pt>
                <c:pt idx="51">
                  <c:v>48.907979456047912</c:v>
                </c:pt>
                <c:pt idx="52">
                  <c:v>46.249465949426693</c:v>
                </c:pt>
                <c:pt idx="53">
                  <c:v>43.403122684185497</c:v>
                </c:pt>
                <c:pt idx="54">
                  <c:v>45.397007814151415</c:v>
                </c:pt>
                <c:pt idx="55">
                  <c:v>43.4464680130978</c:v>
                </c:pt>
                <c:pt idx="56">
                  <c:v>43.417571127156265</c:v>
                </c:pt>
                <c:pt idx="57">
                  <c:v>44.183338604606945</c:v>
                </c:pt>
                <c:pt idx="58">
                  <c:v>40.686815405681216</c:v>
                </c:pt>
                <c:pt idx="59">
                  <c:v>43.648746214688551</c:v>
                </c:pt>
                <c:pt idx="60">
                  <c:v>44.098659030308248</c:v>
                </c:pt>
                <c:pt idx="61">
                  <c:v>38.912257774401233</c:v>
                </c:pt>
                <c:pt idx="62">
                  <c:v>43.001535687712533</c:v>
                </c:pt>
                <c:pt idx="63">
                  <c:v>45.893951772737594</c:v>
                </c:pt>
                <c:pt idx="64">
                  <c:v>46.720356368459043</c:v>
                </c:pt>
                <c:pt idx="65">
                  <c:v>48.031205037534441</c:v>
                </c:pt>
                <c:pt idx="66">
                  <c:v>49.783752714667855</c:v>
                </c:pt>
                <c:pt idx="67">
                  <c:v>45.167285662706668</c:v>
                </c:pt>
                <c:pt idx="68">
                  <c:v>48.031205037534441</c:v>
                </c:pt>
                <c:pt idx="69">
                  <c:v>45.651729736060624</c:v>
                </c:pt>
                <c:pt idx="70">
                  <c:v>42.816307071430138</c:v>
                </c:pt>
                <c:pt idx="71">
                  <c:v>45.124540597410729</c:v>
                </c:pt>
                <c:pt idx="72">
                  <c:v>44.562903983108271</c:v>
                </c:pt>
                <c:pt idx="73">
                  <c:v>38.054189615859336</c:v>
                </c:pt>
                <c:pt idx="74">
                  <c:v>42.28555683949201</c:v>
                </c:pt>
                <c:pt idx="75">
                  <c:v>41.456152632866335</c:v>
                </c:pt>
                <c:pt idx="76">
                  <c:v>43.817845966986901</c:v>
                </c:pt>
                <c:pt idx="77">
                  <c:v>48.499059539975875</c:v>
                </c:pt>
                <c:pt idx="78">
                  <c:v>63.821950814924776</c:v>
                </c:pt>
                <c:pt idx="79">
                  <c:v>67.575356292366394</c:v>
                </c:pt>
                <c:pt idx="80">
                  <c:v>65.410470736089209</c:v>
                </c:pt>
                <c:pt idx="81">
                  <c:v>64.173393275359388</c:v>
                </c:pt>
                <c:pt idx="82">
                  <c:v>47.276039777663442</c:v>
                </c:pt>
                <c:pt idx="83">
                  <c:v>47.838347714358811</c:v>
                </c:pt>
                <c:pt idx="84">
                  <c:v>51.57769549338304</c:v>
                </c:pt>
                <c:pt idx="85">
                  <c:v>53.109984620877931</c:v>
                </c:pt>
                <c:pt idx="86">
                  <c:v>97.532311619812361</c:v>
                </c:pt>
                <c:pt idx="87">
                  <c:v>89.069577172547</c:v>
                </c:pt>
                <c:pt idx="88">
                  <c:v>69.796472642313105</c:v>
                </c:pt>
                <c:pt idx="89">
                  <c:v>72.369031452694443</c:v>
                </c:pt>
              </c:numCache>
            </c:numRef>
          </c:val>
          <c:extLst>
            <c:ext xmlns:c16="http://schemas.microsoft.com/office/drawing/2014/chart" uri="{C3380CC4-5D6E-409C-BE32-E72D297353CC}">
              <c16:uniqueId val="{00000008-D12B-7741-AB06-16E8DE3481D2}"/>
            </c:ext>
          </c:extLst>
        </c:ser>
        <c:ser>
          <c:idx val="9"/>
          <c:order val="9"/>
          <c:tx>
            <c:strRef>
              <c:f>Sheet2!$A$47</c:f>
              <c:strCache>
                <c:ptCount val="1"/>
                <c:pt idx="0">
                  <c:v>Maranhão</c:v>
                </c:pt>
              </c:strCache>
            </c:strRef>
          </c:tx>
          <c:spPr>
            <a:solidFill>
              <a:schemeClr val="accent4">
                <a:lumMod val="6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Sheet2!$C$47:$CN$47</c:f>
              <c:numCache>
                <c:formatCode>0.00</c:formatCode>
                <c:ptCount val="90"/>
                <c:pt idx="0">
                  <c:v>27.761079314911314</c:v>
                </c:pt>
                <c:pt idx="1">
                  <c:v>24.788239325283016</c:v>
                </c:pt>
                <c:pt idx="2">
                  <c:v>26.886714612079462</c:v>
                </c:pt>
                <c:pt idx="3">
                  <c:v>29.655536171046993</c:v>
                </c:pt>
                <c:pt idx="4">
                  <c:v>31.608284007371463</c:v>
                </c:pt>
                <c:pt idx="5">
                  <c:v>28.912326173639919</c:v>
                </c:pt>
                <c:pt idx="6">
                  <c:v>29.407799505244636</c:v>
                </c:pt>
                <c:pt idx="7">
                  <c:v>30.646482834256425</c:v>
                </c:pt>
                <c:pt idx="8">
                  <c:v>29.55352695571661</c:v>
                </c:pt>
                <c:pt idx="9">
                  <c:v>29.276644799819856</c:v>
                </c:pt>
                <c:pt idx="10">
                  <c:v>29.946991071990944</c:v>
                </c:pt>
                <c:pt idx="11">
                  <c:v>29.247499309725463</c:v>
                </c:pt>
                <c:pt idx="12">
                  <c:v>30.865087125434933</c:v>
                </c:pt>
                <c:pt idx="13">
                  <c:v>26.519931734712042</c:v>
                </c:pt>
                <c:pt idx="14">
                  <c:v>32.617633133026494</c:v>
                </c:pt>
                <c:pt idx="15">
                  <c:v>34.703307720573484</c:v>
                </c:pt>
                <c:pt idx="16">
                  <c:v>33.095600226006013</c:v>
                </c:pt>
                <c:pt idx="17">
                  <c:v>28.576638619654208</c:v>
                </c:pt>
                <c:pt idx="18">
                  <c:v>30.95199023324939</c:v>
                </c:pt>
                <c:pt idx="19">
                  <c:v>29.257379630867462</c:v>
                </c:pt>
                <c:pt idx="20">
                  <c:v>28.808380240492763</c:v>
                </c:pt>
                <c:pt idx="21">
                  <c:v>30.227797668128908</c:v>
                </c:pt>
                <c:pt idx="22">
                  <c:v>28.750444835283126</c:v>
                </c:pt>
                <c:pt idx="23">
                  <c:v>29.967088344685536</c:v>
                </c:pt>
                <c:pt idx="24">
                  <c:v>31.305561259677113</c:v>
                </c:pt>
                <c:pt idx="25">
                  <c:v>29.795646729467606</c:v>
                </c:pt>
                <c:pt idx="26">
                  <c:v>33.994647137288332</c:v>
                </c:pt>
                <c:pt idx="27">
                  <c:v>34.124068382734862</c:v>
                </c:pt>
                <c:pt idx="28">
                  <c:v>33.059938142396732</c:v>
                </c:pt>
                <c:pt idx="29">
                  <c:v>30.126389912275403</c:v>
                </c:pt>
                <c:pt idx="30">
                  <c:v>32.225890116185766</c:v>
                </c:pt>
                <c:pt idx="31">
                  <c:v>30.342091988019618</c:v>
                </c:pt>
                <c:pt idx="32">
                  <c:v>29.421763131510968</c:v>
                </c:pt>
                <c:pt idx="33">
                  <c:v>29.766886452701712</c:v>
                </c:pt>
                <c:pt idx="34">
                  <c:v>27.940608878067355</c:v>
                </c:pt>
                <c:pt idx="35">
                  <c:v>27.509204726578925</c:v>
                </c:pt>
                <c:pt idx="36">
                  <c:v>30.870418667732157</c:v>
                </c:pt>
                <c:pt idx="37">
                  <c:v>29.713313664452976</c:v>
                </c:pt>
                <c:pt idx="38">
                  <c:v>36.998789611025579</c:v>
                </c:pt>
                <c:pt idx="39">
                  <c:v>32.541792561357639</c:v>
                </c:pt>
                <c:pt idx="40">
                  <c:v>33.841750034177451</c:v>
                </c:pt>
                <c:pt idx="41">
                  <c:v>31.113267865951244</c:v>
                </c:pt>
                <c:pt idx="42">
                  <c:v>32.413225338771063</c:v>
                </c:pt>
                <c:pt idx="43">
                  <c:v>29.884736627901745</c:v>
                </c:pt>
                <c:pt idx="44">
                  <c:v>29.784739899223297</c:v>
                </c:pt>
                <c:pt idx="45">
                  <c:v>28.784772612438822</c:v>
                </c:pt>
                <c:pt idx="46">
                  <c:v>26.841979026686126</c:v>
                </c:pt>
                <c:pt idx="47">
                  <c:v>29.899021874855809</c:v>
                </c:pt>
                <c:pt idx="48">
                  <c:v>31.087177001459121</c:v>
                </c:pt>
                <c:pt idx="49">
                  <c:v>28.087911181931059</c:v>
                </c:pt>
                <c:pt idx="50">
                  <c:v>30.845529992302833</c:v>
                </c:pt>
                <c:pt idx="51">
                  <c:v>32.835564185354627</c:v>
                </c:pt>
                <c:pt idx="52">
                  <c:v>35.621612055627139</c:v>
                </c:pt>
                <c:pt idx="53">
                  <c:v>31.1440351212606</c:v>
                </c:pt>
                <c:pt idx="54">
                  <c:v>31.2861804207643</c:v>
                </c:pt>
                <c:pt idx="55">
                  <c:v>30.83131546235246</c:v>
                </c:pt>
                <c:pt idx="56">
                  <c:v>30.660741102948023</c:v>
                </c:pt>
                <c:pt idx="57">
                  <c:v>28.798637679449556</c:v>
                </c:pt>
                <c:pt idx="58">
                  <c:v>28.215841951484389</c:v>
                </c:pt>
                <c:pt idx="59">
                  <c:v>30.646526572997651</c:v>
                </c:pt>
                <c:pt idx="60">
                  <c:v>32.635207495045002</c:v>
                </c:pt>
                <c:pt idx="61">
                  <c:v>28.437435028163943</c:v>
                </c:pt>
                <c:pt idx="62">
                  <c:v>32.40906487056656</c:v>
                </c:pt>
                <c:pt idx="63">
                  <c:v>32.380797042506757</c:v>
                </c:pt>
                <c:pt idx="64">
                  <c:v>34.585687631171552</c:v>
                </c:pt>
                <c:pt idx="65">
                  <c:v>33.440840594749446</c:v>
                </c:pt>
                <c:pt idx="66">
                  <c:v>32.67760923713471</c:v>
                </c:pt>
                <c:pt idx="67">
                  <c:v>31.306619576234162</c:v>
                </c:pt>
                <c:pt idx="68">
                  <c:v>31.617565684892018</c:v>
                </c:pt>
                <c:pt idx="69">
                  <c:v>29.652951634735565</c:v>
                </c:pt>
                <c:pt idx="70">
                  <c:v>27.971015865177158</c:v>
                </c:pt>
                <c:pt idx="71">
                  <c:v>30.218308195931666</c:v>
                </c:pt>
                <c:pt idx="72">
                  <c:v>28.125271448927965</c:v>
                </c:pt>
                <c:pt idx="73">
                  <c:v>25.665540062839813</c:v>
                </c:pt>
                <c:pt idx="74">
                  <c:v>29.868166831070429</c:v>
                </c:pt>
                <c:pt idx="75">
                  <c:v>34.886018858690257</c:v>
                </c:pt>
                <c:pt idx="76">
                  <c:v>44.23299812582524</c:v>
                </c:pt>
                <c:pt idx="77">
                  <c:v>48.196679559407293</c:v>
                </c:pt>
                <c:pt idx="78">
                  <c:v>44.500054676314811</c:v>
                </c:pt>
                <c:pt idx="79">
                  <c:v>35.040630545815802</c:v>
                </c:pt>
                <c:pt idx="80">
                  <c:v>34.028626775539529</c:v>
                </c:pt>
                <c:pt idx="81">
                  <c:v>31.512672957769365</c:v>
                </c:pt>
                <c:pt idx="82">
                  <c:v>31.287783231041303</c:v>
                </c:pt>
                <c:pt idx="83">
                  <c:v>32.974456181501751</c:v>
                </c:pt>
                <c:pt idx="84">
                  <c:v>33.396124419116866</c:v>
                </c:pt>
                <c:pt idx="85">
                  <c:v>33.030678613183767</c:v>
                </c:pt>
                <c:pt idx="86">
                  <c:v>49.813074470265221</c:v>
                </c:pt>
                <c:pt idx="87">
                  <c:v>50.431521218767386</c:v>
                </c:pt>
                <c:pt idx="88">
                  <c:v>45.877504252524176</c:v>
                </c:pt>
                <c:pt idx="89">
                  <c:v>44.893611698088918</c:v>
                </c:pt>
              </c:numCache>
            </c:numRef>
          </c:val>
          <c:extLst>
            <c:ext xmlns:c16="http://schemas.microsoft.com/office/drawing/2014/chart" uri="{C3380CC4-5D6E-409C-BE32-E72D297353CC}">
              <c16:uniqueId val="{00000009-D12B-7741-AB06-16E8DE3481D2}"/>
            </c:ext>
          </c:extLst>
        </c:ser>
        <c:ser>
          <c:idx val="10"/>
          <c:order val="10"/>
          <c:tx>
            <c:strRef>
              <c:f>Sheet2!$A$48</c:f>
              <c:strCache>
                <c:ptCount val="1"/>
                <c:pt idx="0">
                  <c:v>Mato Grosso</c:v>
                </c:pt>
              </c:strCache>
            </c:strRef>
          </c:tx>
          <c:spPr>
            <a:solidFill>
              <a:schemeClr val="accent5">
                <a:lumMod val="6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Sheet2!$C$48:$CN$48</c:f>
              <c:numCache>
                <c:formatCode>0.00</c:formatCode>
                <c:ptCount val="90"/>
                <c:pt idx="0">
                  <c:v>41.071411892522313</c:v>
                </c:pt>
                <c:pt idx="1">
                  <c:v>36.942702820055707</c:v>
                </c:pt>
                <c:pt idx="2">
                  <c:v>42.950898858346669</c:v>
                </c:pt>
                <c:pt idx="3">
                  <c:v>41.810882174158124</c:v>
                </c:pt>
                <c:pt idx="4">
                  <c:v>42.735220026202889</c:v>
                </c:pt>
                <c:pt idx="5">
                  <c:v>42.026561006301904</c:v>
                </c:pt>
                <c:pt idx="6">
                  <c:v>43.721180401717305</c:v>
                </c:pt>
                <c:pt idx="7">
                  <c:v>43.751991663452124</c:v>
                </c:pt>
                <c:pt idx="8">
                  <c:v>44.21416058947451</c:v>
                </c:pt>
                <c:pt idx="9">
                  <c:v>43.536312831308351</c:v>
                </c:pt>
                <c:pt idx="10">
                  <c:v>38.729756000675579</c:v>
                </c:pt>
                <c:pt idx="11">
                  <c:v>39.284358711902435</c:v>
                </c:pt>
                <c:pt idx="12">
                  <c:v>40.269656645289551</c:v>
                </c:pt>
                <c:pt idx="13">
                  <c:v>36.594859080700395</c:v>
                </c:pt>
                <c:pt idx="14">
                  <c:v>39.932800201868879</c:v>
                </c:pt>
                <c:pt idx="15">
                  <c:v>42.87263825354021</c:v>
                </c:pt>
                <c:pt idx="16">
                  <c:v>46.547435818129365</c:v>
                </c:pt>
                <c:pt idx="17">
                  <c:v>41.310849288589814</c:v>
                </c:pt>
                <c:pt idx="18">
                  <c:v>45.659359740020321</c:v>
                </c:pt>
                <c:pt idx="19">
                  <c:v>39.565320445409967</c:v>
                </c:pt>
                <c:pt idx="20">
                  <c:v>41.984562175431158</c:v>
                </c:pt>
                <c:pt idx="21">
                  <c:v>44.189440714184656</c:v>
                </c:pt>
                <c:pt idx="22">
                  <c:v>40.820876279977924</c:v>
                </c:pt>
                <c:pt idx="23">
                  <c:v>44.036324148993444</c:v>
                </c:pt>
                <c:pt idx="24">
                  <c:v>42.262498823940845</c:v>
                </c:pt>
                <c:pt idx="25">
                  <c:v>40.265845336195603</c:v>
                </c:pt>
                <c:pt idx="26">
                  <c:v>41.808713940362381</c:v>
                </c:pt>
                <c:pt idx="27">
                  <c:v>48.040693008173271</c:v>
                </c:pt>
                <c:pt idx="28">
                  <c:v>44.017133707110901</c:v>
                </c:pt>
                <c:pt idx="29">
                  <c:v>34.336389524103694</c:v>
                </c:pt>
                <c:pt idx="30">
                  <c:v>44.591927892976955</c:v>
                </c:pt>
                <c:pt idx="31">
                  <c:v>36.121276732845644</c:v>
                </c:pt>
                <c:pt idx="32">
                  <c:v>35.183454640116821</c:v>
                </c:pt>
                <c:pt idx="33">
                  <c:v>43.986881381539</c:v>
                </c:pt>
                <c:pt idx="34">
                  <c:v>38.692724406456932</c:v>
                </c:pt>
                <c:pt idx="35">
                  <c:v>39.751555801473351</c:v>
                </c:pt>
                <c:pt idx="36">
                  <c:v>42.905699551269173</c:v>
                </c:pt>
                <c:pt idx="37">
                  <c:v>35.819531750815656</c:v>
                </c:pt>
                <c:pt idx="38">
                  <c:v>43.443889510797284</c:v>
                </c:pt>
                <c:pt idx="39">
                  <c:v>42.786101782485147</c:v>
                </c:pt>
                <c:pt idx="40">
                  <c:v>43.892381143737381</c:v>
                </c:pt>
                <c:pt idx="41">
                  <c:v>42.576805687113101</c:v>
                </c:pt>
                <c:pt idx="42">
                  <c:v>47.330816996278116</c:v>
                </c:pt>
                <c:pt idx="43">
                  <c:v>43.35419118420927</c:v>
                </c:pt>
                <c:pt idx="44">
                  <c:v>44.041878354717412</c:v>
                </c:pt>
                <c:pt idx="45">
                  <c:v>44.550168872049525</c:v>
                </c:pt>
                <c:pt idx="46">
                  <c:v>39.527062583120447</c:v>
                </c:pt>
                <c:pt idx="47">
                  <c:v>44.221275007893453</c:v>
                </c:pt>
                <c:pt idx="48">
                  <c:v>44.886719864450825</c:v>
                </c:pt>
                <c:pt idx="49">
                  <c:v>40.499733003912262</c:v>
                </c:pt>
                <c:pt idx="50">
                  <c:v>46.1069413753291</c:v>
                </c:pt>
                <c:pt idx="51">
                  <c:v>44.973878543799273</c:v>
                </c:pt>
                <c:pt idx="52">
                  <c:v>44.683349612637777</c:v>
                </c:pt>
                <c:pt idx="53">
                  <c:v>43.463128101759501</c:v>
                </c:pt>
                <c:pt idx="54">
                  <c:v>44.421873574592432</c:v>
                </c:pt>
                <c:pt idx="55">
                  <c:v>42.678699987623467</c:v>
                </c:pt>
                <c:pt idx="56">
                  <c:v>42.242906590881226</c:v>
                </c:pt>
                <c:pt idx="57">
                  <c:v>40.877420614422206</c:v>
                </c:pt>
                <c:pt idx="58">
                  <c:v>38.088342875271863</c:v>
                </c:pt>
                <c:pt idx="59">
                  <c:v>43.521233887991798</c:v>
                </c:pt>
                <c:pt idx="60">
                  <c:v>38.800780377825468</c:v>
                </c:pt>
                <c:pt idx="61">
                  <c:v>34.409863663470958</c:v>
                </c:pt>
                <c:pt idx="62">
                  <c:v>43.134299488070766</c:v>
                </c:pt>
                <c:pt idx="63">
                  <c:v>42.445528238760261</c:v>
                </c:pt>
                <c:pt idx="64">
                  <c:v>44.741432403128627</c:v>
                </c:pt>
                <c:pt idx="65">
                  <c:v>43.937865945599697</c:v>
                </c:pt>
                <c:pt idx="66">
                  <c:v>45.028420423674675</c:v>
                </c:pt>
                <c:pt idx="67">
                  <c:v>43.564781518889838</c:v>
                </c:pt>
                <c:pt idx="68">
                  <c:v>49.247144325701555</c:v>
                </c:pt>
                <c:pt idx="69">
                  <c:v>44.310950372309556</c:v>
                </c:pt>
                <c:pt idx="70">
                  <c:v>39.948732460009651</c:v>
                </c:pt>
                <c:pt idx="71">
                  <c:v>43.564781518889838</c:v>
                </c:pt>
                <c:pt idx="72">
                  <c:v>39.418981232027498</c:v>
                </c:pt>
                <c:pt idx="73">
                  <c:v>34.257646998769218</c:v>
                </c:pt>
                <c:pt idx="74">
                  <c:v>40.241391631832386</c:v>
                </c:pt>
                <c:pt idx="75">
                  <c:v>35.47708310882475</c:v>
                </c:pt>
                <c:pt idx="76">
                  <c:v>35.505442088128362</c:v>
                </c:pt>
                <c:pt idx="77">
                  <c:v>54.250727407819134</c:v>
                </c:pt>
                <c:pt idx="78">
                  <c:v>67.891396452858871</c:v>
                </c:pt>
                <c:pt idx="79">
                  <c:v>64.573395874335688</c:v>
                </c:pt>
                <c:pt idx="80">
                  <c:v>57.45529206912785</c:v>
                </c:pt>
                <c:pt idx="81">
                  <c:v>59.582215516899119</c:v>
                </c:pt>
                <c:pt idx="82">
                  <c:v>43.672828127570035</c:v>
                </c:pt>
                <c:pt idx="83">
                  <c:v>44.835546279018324</c:v>
                </c:pt>
                <c:pt idx="84">
                  <c:v>56.377650855590403</c:v>
                </c:pt>
                <c:pt idx="85">
                  <c:v>51.556624373975531</c:v>
                </c:pt>
                <c:pt idx="86">
                  <c:v>93.329400888203239</c:v>
                </c:pt>
                <c:pt idx="87">
                  <c:v>89.10391297196432</c:v>
                </c:pt>
                <c:pt idx="88">
                  <c:v>70.897448259042264</c:v>
                </c:pt>
                <c:pt idx="89">
                  <c:v>63.609190578012715</c:v>
                </c:pt>
              </c:numCache>
            </c:numRef>
          </c:val>
          <c:extLst>
            <c:ext xmlns:c16="http://schemas.microsoft.com/office/drawing/2014/chart" uri="{C3380CC4-5D6E-409C-BE32-E72D297353CC}">
              <c16:uniqueId val="{0000000A-D12B-7741-AB06-16E8DE3481D2}"/>
            </c:ext>
          </c:extLst>
        </c:ser>
        <c:ser>
          <c:idx val="11"/>
          <c:order val="11"/>
          <c:tx>
            <c:strRef>
              <c:f>Sheet2!$A$49</c:f>
              <c:strCache>
                <c:ptCount val="1"/>
                <c:pt idx="0">
                  <c:v>Mato Grosso do Sul</c:v>
                </c:pt>
              </c:strCache>
            </c:strRef>
          </c:tx>
          <c:spPr>
            <a:solidFill>
              <a:schemeClr val="accent6">
                <a:lumMod val="6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Sheet2!$C$49:$CN$49</c:f>
              <c:numCache>
                <c:formatCode>0.00</c:formatCode>
                <c:ptCount val="90"/>
                <c:pt idx="0">
                  <c:v>45.387918320910892</c:v>
                </c:pt>
                <c:pt idx="1">
                  <c:v>40.644197760615022</c:v>
                </c:pt>
                <c:pt idx="2">
                  <c:v>44.097626328510415</c:v>
                </c:pt>
                <c:pt idx="3">
                  <c:v>42.769384571627569</c:v>
                </c:pt>
                <c:pt idx="4">
                  <c:v>46.716160077793738</c:v>
                </c:pt>
                <c:pt idx="5">
                  <c:v>49.865990529830192</c:v>
                </c:pt>
                <c:pt idx="6">
                  <c:v>50.397287232583331</c:v>
                </c:pt>
                <c:pt idx="7">
                  <c:v>48.347999950535517</c:v>
                </c:pt>
                <c:pt idx="8">
                  <c:v>44.856621618157753</c:v>
                </c:pt>
                <c:pt idx="9">
                  <c:v>54.495861796678966</c:v>
                </c:pt>
                <c:pt idx="10">
                  <c:v>44.173525857475148</c:v>
                </c:pt>
                <c:pt idx="11">
                  <c:v>46.792059606758471</c:v>
                </c:pt>
                <c:pt idx="12">
                  <c:v>46.544346314076272</c:v>
                </c:pt>
                <c:pt idx="13">
                  <c:v>38.057735357295748</c:v>
                </c:pt>
                <c:pt idx="14">
                  <c:v>45.337361644667482</c:v>
                </c:pt>
                <c:pt idx="15">
                  <c:v>46.959247294185538</c:v>
                </c:pt>
                <c:pt idx="16">
                  <c:v>50.580201302411893</c:v>
                </c:pt>
                <c:pt idx="17">
                  <c:v>48.20395023451335</c:v>
                </c:pt>
                <c:pt idx="18">
                  <c:v>53.522226434095806</c:v>
                </c:pt>
                <c:pt idx="19">
                  <c:v>52.428396577444097</c:v>
                </c:pt>
                <c:pt idx="20">
                  <c:v>48.128513692675298</c:v>
                </c:pt>
                <c:pt idx="21">
                  <c:v>47.260993461537737</c:v>
                </c:pt>
                <c:pt idx="22">
                  <c:v>45.714544353857733</c:v>
                </c:pt>
                <c:pt idx="23">
                  <c:v>51.183693637116285</c:v>
                </c:pt>
                <c:pt idx="24">
                  <c:v>50.3656073361552</c:v>
                </c:pt>
                <c:pt idx="25">
                  <c:v>48.054232314066653</c:v>
                </c:pt>
                <c:pt idx="26">
                  <c:v>49.918244428654191</c:v>
                </c:pt>
                <c:pt idx="27">
                  <c:v>54.13091180762202</c:v>
                </c:pt>
                <c:pt idx="28">
                  <c:v>54.466433988247779</c:v>
                </c:pt>
                <c:pt idx="29">
                  <c:v>57.076050948670328</c:v>
                </c:pt>
                <c:pt idx="30">
                  <c:v>55.21203883408279</c:v>
                </c:pt>
                <c:pt idx="31">
                  <c:v>50.962091212823211</c:v>
                </c:pt>
                <c:pt idx="32">
                  <c:v>50.85025048594796</c:v>
                </c:pt>
                <c:pt idx="33">
                  <c:v>50.25376660927995</c:v>
                </c:pt>
                <c:pt idx="34">
                  <c:v>46.56302262239663</c:v>
                </c:pt>
                <c:pt idx="35">
                  <c:v>45.593736322811111</c:v>
                </c:pt>
                <c:pt idx="36">
                  <c:v>45.482238890852578</c:v>
                </c:pt>
                <c:pt idx="37">
                  <c:v>42.902209132052192</c:v>
                </c:pt>
                <c:pt idx="38">
                  <c:v>48.873135145275945</c:v>
                </c:pt>
                <c:pt idx="39">
                  <c:v>46.99339917814995</c:v>
                </c:pt>
                <c:pt idx="40">
                  <c:v>49.794574344847511</c:v>
                </c:pt>
                <c:pt idx="41">
                  <c:v>52.706322215493671</c:v>
                </c:pt>
                <c:pt idx="42">
                  <c:v>52.669464647510807</c:v>
                </c:pt>
                <c:pt idx="43">
                  <c:v>51.932313287853553</c:v>
                </c:pt>
                <c:pt idx="44">
                  <c:v>47.140829450081398</c:v>
                </c:pt>
                <c:pt idx="45">
                  <c:v>47.177687018064262</c:v>
                </c:pt>
                <c:pt idx="46">
                  <c:v>43.086496971966504</c:v>
                </c:pt>
                <c:pt idx="47">
                  <c:v>46.587965930338463</c:v>
                </c:pt>
                <c:pt idx="48">
                  <c:v>44.75945070328742</c:v>
                </c:pt>
                <c:pt idx="49">
                  <c:v>41.229640363272068</c:v>
                </c:pt>
                <c:pt idx="50">
                  <c:v>50.290699895888793</c:v>
                </c:pt>
                <c:pt idx="51">
                  <c:v>49.089836584337178</c:v>
                </c:pt>
                <c:pt idx="52">
                  <c:v>51.673512194039134</c:v>
                </c:pt>
                <c:pt idx="53">
                  <c:v>53.056324492189475</c:v>
                </c:pt>
                <c:pt idx="54">
                  <c:v>56.367796048286351</c:v>
                </c:pt>
                <c:pt idx="55">
                  <c:v>52.546867329713031</c:v>
                </c:pt>
                <c:pt idx="56">
                  <c:v>47.707024286186837</c:v>
                </c:pt>
                <c:pt idx="57">
                  <c:v>48.180091651343531</c:v>
                </c:pt>
                <c:pt idx="58">
                  <c:v>46.142263001437762</c:v>
                </c:pt>
                <c:pt idx="59">
                  <c:v>50.618208071766503</c:v>
                </c:pt>
                <c:pt idx="60">
                  <c:v>47.211464901226563</c:v>
                </c:pt>
                <c:pt idx="61">
                  <c:v>42.173656146522511</c:v>
                </c:pt>
                <c:pt idx="62">
                  <c:v>45.196341399344938</c:v>
                </c:pt>
                <c:pt idx="63">
                  <c:v>46.851621418747705</c:v>
                </c:pt>
                <c:pt idx="64">
                  <c:v>52.357226700674275</c:v>
                </c:pt>
                <c:pt idx="65">
                  <c:v>54.552271943795326</c:v>
                </c:pt>
                <c:pt idx="66">
                  <c:v>56.855270231660036</c:v>
                </c:pt>
                <c:pt idx="67">
                  <c:v>55.307943257000936</c:v>
                </c:pt>
                <c:pt idx="68">
                  <c:v>52.968960620888339</c:v>
                </c:pt>
                <c:pt idx="69">
                  <c:v>48.506901438150464</c:v>
                </c:pt>
                <c:pt idx="70">
                  <c:v>46.707684025756159</c:v>
                </c:pt>
                <c:pt idx="71">
                  <c:v>46.959574463491357</c:v>
                </c:pt>
                <c:pt idx="72">
                  <c:v>48.40901632166937</c:v>
                </c:pt>
                <c:pt idx="73">
                  <c:v>45.241073341795421</c:v>
                </c:pt>
                <c:pt idx="74">
                  <c:v>53.000753899239477</c:v>
                </c:pt>
                <c:pt idx="75">
                  <c:v>46.77165253431879</c:v>
                </c:pt>
                <c:pt idx="76">
                  <c:v>47.661524157878887</c:v>
                </c:pt>
                <c:pt idx="77">
                  <c:v>50.936251732580054</c:v>
                </c:pt>
                <c:pt idx="78">
                  <c:v>61.47233175553162</c:v>
                </c:pt>
                <c:pt idx="79">
                  <c:v>68.662494473897212</c:v>
                </c:pt>
                <c:pt idx="80">
                  <c:v>67.025130686546632</c:v>
                </c:pt>
                <c:pt idx="81">
                  <c:v>68.128571499761165</c:v>
                </c:pt>
                <c:pt idx="82">
                  <c:v>50.971846597522458</c:v>
                </c:pt>
                <c:pt idx="83">
                  <c:v>68.698089338839623</c:v>
                </c:pt>
                <c:pt idx="84">
                  <c:v>67.309889606085861</c:v>
                </c:pt>
                <c:pt idx="85">
                  <c:v>57.414517152097567</c:v>
                </c:pt>
                <c:pt idx="86">
                  <c:v>87.741342083025728</c:v>
                </c:pt>
                <c:pt idx="87">
                  <c:v>98.740155350228548</c:v>
                </c:pt>
                <c:pt idx="88">
                  <c:v>90.375362088763623</c:v>
                </c:pt>
                <c:pt idx="89">
                  <c:v>101.01822670654241</c:v>
                </c:pt>
              </c:numCache>
            </c:numRef>
          </c:val>
          <c:extLst>
            <c:ext xmlns:c16="http://schemas.microsoft.com/office/drawing/2014/chart" uri="{C3380CC4-5D6E-409C-BE32-E72D297353CC}">
              <c16:uniqueId val="{0000000B-D12B-7741-AB06-16E8DE3481D2}"/>
            </c:ext>
          </c:extLst>
        </c:ser>
        <c:ser>
          <c:idx val="12"/>
          <c:order val="12"/>
          <c:tx>
            <c:strRef>
              <c:f>Sheet2!$A$50</c:f>
              <c:strCache>
                <c:ptCount val="1"/>
                <c:pt idx="0">
                  <c:v>Minas Gerais</c:v>
                </c:pt>
              </c:strCache>
            </c:strRef>
          </c:tx>
          <c:spPr>
            <a:solidFill>
              <a:schemeClr val="accent1">
                <a:lumMod val="80000"/>
                <a:lumOff val="2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Sheet2!$C$50:$CN$50</c:f>
              <c:numCache>
                <c:formatCode>0.00</c:formatCode>
                <c:ptCount val="90"/>
                <c:pt idx="0">
                  <c:v>50.159582383754568</c:v>
                </c:pt>
                <c:pt idx="1">
                  <c:v>44.562189539892685</c:v>
                </c:pt>
                <c:pt idx="2">
                  <c:v>47.773097062728183</c:v>
                </c:pt>
                <c:pt idx="3">
                  <c:v>47.025813780386585</c:v>
                </c:pt>
                <c:pt idx="4">
                  <c:v>54.517931333669424</c:v>
                </c:pt>
                <c:pt idx="5">
                  <c:v>52.02055881590848</c:v>
                </c:pt>
                <c:pt idx="6">
                  <c:v>54.122594371398385</c:v>
                </c:pt>
                <c:pt idx="7">
                  <c:v>55.250751068610853</c:v>
                </c:pt>
                <c:pt idx="8">
                  <c:v>51.037037592697601</c:v>
                </c:pt>
                <c:pt idx="9">
                  <c:v>53.712793861727185</c:v>
                </c:pt>
                <c:pt idx="10">
                  <c:v>48.288963586667222</c:v>
                </c:pt>
                <c:pt idx="11">
                  <c:v>51.67343367830464</c:v>
                </c:pt>
                <c:pt idx="12">
                  <c:v>53.56244142955655</c:v>
                </c:pt>
                <c:pt idx="13">
                  <c:v>44.223275358147916</c:v>
                </c:pt>
                <c:pt idx="14">
                  <c:v>48.454411141141151</c:v>
                </c:pt>
                <c:pt idx="15">
                  <c:v>49.225886634982501</c:v>
                </c:pt>
                <c:pt idx="16">
                  <c:v>55.795407765768154</c:v>
                </c:pt>
                <c:pt idx="17">
                  <c:v>55.28747980087882</c:v>
                </c:pt>
                <c:pt idx="18">
                  <c:v>57.093978317513532</c:v>
                </c:pt>
                <c:pt idx="19">
                  <c:v>53.859531371284277</c:v>
                </c:pt>
                <c:pt idx="20">
                  <c:v>52.134492999961999</c:v>
                </c:pt>
                <c:pt idx="21">
                  <c:v>54.434544161725029</c:v>
                </c:pt>
                <c:pt idx="22">
                  <c:v>50.9461332330511</c:v>
                </c:pt>
                <c:pt idx="23">
                  <c:v>51.123428843437004</c:v>
                </c:pt>
                <c:pt idx="24">
                  <c:v>51.610758583378257</c:v>
                </c:pt>
                <c:pt idx="25">
                  <c:v>49.972472992100037</c:v>
                </c:pt>
                <c:pt idx="26">
                  <c:v>52.46323858581664</c:v>
                </c:pt>
                <c:pt idx="27">
                  <c:v>54.453946077544245</c:v>
                </c:pt>
                <c:pt idx="28">
                  <c:v>57.43524485702148</c:v>
                </c:pt>
                <c:pt idx="29">
                  <c:v>57.459057147592389</c:v>
                </c:pt>
                <c:pt idx="30">
                  <c:v>58.968756369787727</c:v>
                </c:pt>
                <c:pt idx="31">
                  <c:v>55.139740045986294</c:v>
                </c:pt>
                <c:pt idx="32">
                  <c:v>50.18202114912399</c:v>
                </c:pt>
                <c:pt idx="33">
                  <c:v>52.763273447010036</c:v>
                </c:pt>
                <c:pt idx="34">
                  <c:v>47.510282147068516</c:v>
                </c:pt>
                <c:pt idx="35">
                  <c:v>51.091650648932543</c:v>
                </c:pt>
                <c:pt idx="36">
                  <c:v>52.382779621673507</c:v>
                </c:pt>
                <c:pt idx="37">
                  <c:v>44.645867219810135</c:v>
                </c:pt>
                <c:pt idx="38">
                  <c:v>51.061727871294146</c:v>
                </c:pt>
                <c:pt idx="39">
                  <c:v>50.072122796637196</c:v>
                </c:pt>
                <c:pt idx="40">
                  <c:v>56.596887355858577</c:v>
                </c:pt>
                <c:pt idx="41">
                  <c:v>57.217166134710538</c:v>
                </c:pt>
                <c:pt idx="42">
                  <c:v>66.18043123674687</c:v>
                </c:pt>
                <c:pt idx="43">
                  <c:v>59.238990856617306</c:v>
                </c:pt>
                <c:pt idx="44">
                  <c:v>54.7834005444059</c:v>
                </c:pt>
                <c:pt idx="45">
                  <c:v>54.437749011152519</c:v>
                </c:pt>
                <c:pt idx="46">
                  <c:v>49.191421629717624</c:v>
                </c:pt>
                <c:pt idx="47">
                  <c:v>53.931109092548247</c:v>
                </c:pt>
                <c:pt idx="48">
                  <c:v>52.697961689608434</c:v>
                </c:pt>
                <c:pt idx="49">
                  <c:v>46.077447563199293</c:v>
                </c:pt>
                <c:pt idx="50">
                  <c:v>52.265465791903317</c:v>
                </c:pt>
                <c:pt idx="51">
                  <c:v>51.319678059559152</c:v>
                </c:pt>
                <c:pt idx="52">
                  <c:v>56.105649147350974</c:v>
                </c:pt>
                <c:pt idx="53">
                  <c:v>56.37180046901566</c:v>
                </c:pt>
                <c:pt idx="54">
                  <c:v>59.846025757174367</c:v>
                </c:pt>
                <c:pt idx="55">
                  <c:v>57.051436879695132</c:v>
                </c:pt>
                <c:pt idx="56">
                  <c:v>53.966933169688289</c:v>
                </c:pt>
                <c:pt idx="57">
                  <c:v>52.6504346678826</c:v>
                </c:pt>
                <c:pt idx="58">
                  <c:v>49.703759320880685</c:v>
                </c:pt>
                <c:pt idx="59">
                  <c:v>54.65607498471293</c:v>
                </c:pt>
                <c:pt idx="60">
                  <c:v>54.221329881333325</c:v>
                </c:pt>
                <c:pt idx="61">
                  <c:v>46.587450365020842</c:v>
                </c:pt>
                <c:pt idx="62">
                  <c:v>52.388442967763254</c:v>
                </c:pt>
                <c:pt idx="63">
                  <c:v>53.531635321072422</c:v>
                </c:pt>
                <c:pt idx="64">
                  <c:v>58.118576540341863</c:v>
                </c:pt>
                <c:pt idx="65">
                  <c:v>59.512137466896434</c:v>
                </c:pt>
                <c:pt idx="66">
                  <c:v>65.010798207606655</c:v>
                </c:pt>
                <c:pt idx="67">
                  <c:v>59.97035919528895</c:v>
                </c:pt>
                <c:pt idx="68">
                  <c:v>55.31255894585572</c:v>
                </c:pt>
                <c:pt idx="69">
                  <c:v>54.415011230447689</c:v>
                </c:pt>
                <c:pt idx="70">
                  <c:v>50.938194817077651</c:v>
                </c:pt>
                <c:pt idx="71">
                  <c:v>54.613416514906305</c:v>
                </c:pt>
                <c:pt idx="72">
                  <c:v>54.572781069312789</c:v>
                </c:pt>
                <c:pt idx="73">
                  <c:v>45.438180451428678</c:v>
                </c:pt>
                <c:pt idx="74">
                  <c:v>52.548609929822788</c:v>
                </c:pt>
                <c:pt idx="75">
                  <c:v>49.735434726680069</c:v>
                </c:pt>
                <c:pt idx="76">
                  <c:v>51.266478326387123</c:v>
                </c:pt>
                <c:pt idx="77">
                  <c:v>60.025362723484228</c:v>
                </c:pt>
                <c:pt idx="78">
                  <c:v>66.393752665823996</c:v>
                </c:pt>
                <c:pt idx="79">
                  <c:v>66.520556890339606</c:v>
                </c:pt>
                <c:pt idx="80">
                  <c:v>63.017003131500772</c:v>
                </c:pt>
                <c:pt idx="81">
                  <c:v>64.637279333644742</c:v>
                </c:pt>
                <c:pt idx="82">
                  <c:v>57.663046985285916</c:v>
                </c:pt>
                <c:pt idx="83">
                  <c:v>63.726167498236251</c:v>
                </c:pt>
                <c:pt idx="84">
                  <c:v>71.597422323724047</c:v>
                </c:pt>
                <c:pt idx="85">
                  <c:v>63.62754199027966</c:v>
                </c:pt>
                <c:pt idx="86">
                  <c:v>95.25345487502598</c:v>
                </c:pt>
                <c:pt idx="87">
                  <c:v>99.391029756442904</c:v>
                </c:pt>
                <c:pt idx="88">
                  <c:v>84.047718590053492</c:v>
                </c:pt>
                <c:pt idx="89">
                  <c:v>82.183226844397979</c:v>
                </c:pt>
              </c:numCache>
            </c:numRef>
          </c:val>
          <c:extLst>
            <c:ext xmlns:c16="http://schemas.microsoft.com/office/drawing/2014/chart" uri="{C3380CC4-5D6E-409C-BE32-E72D297353CC}">
              <c16:uniqueId val="{0000000C-D12B-7741-AB06-16E8DE3481D2}"/>
            </c:ext>
          </c:extLst>
        </c:ser>
        <c:ser>
          <c:idx val="13"/>
          <c:order val="13"/>
          <c:tx>
            <c:strRef>
              <c:f>Sheet2!$A$51</c:f>
              <c:strCache>
                <c:ptCount val="1"/>
                <c:pt idx="0">
                  <c:v>Pará</c:v>
                </c:pt>
              </c:strCache>
            </c:strRef>
          </c:tx>
          <c:spPr>
            <a:solidFill>
              <a:schemeClr val="accent2">
                <a:lumMod val="80000"/>
                <a:lumOff val="2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Sheet2!$C$51:$CN$51</c:f>
              <c:numCache>
                <c:formatCode>0.00</c:formatCode>
                <c:ptCount val="90"/>
                <c:pt idx="0">
                  <c:v>32.762089783368204</c:v>
                </c:pt>
                <c:pt idx="1">
                  <c:v>28.257610121192112</c:v>
                </c:pt>
                <c:pt idx="2">
                  <c:v>33.734368180395286</c:v>
                </c:pt>
                <c:pt idx="3">
                  <c:v>32.245182281151273</c:v>
                </c:pt>
                <c:pt idx="4">
                  <c:v>33.057465498920735</c:v>
                </c:pt>
                <c:pt idx="5">
                  <c:v>30.755996381907266</c:v>
                </c:pt>
                <c:pt idx="6">
                  <c:v>31.986728530042811</c:v>
                </c:pt>
                <c:pt idx="7">
                  <c:v>32.405177460408893</c:v>
                </c:pt>
                <c:pt idx="8">
                  <c:v>29.968327807100518</c:v>
                </c:pt>
                <c:pt idx="9">
                  <c:v>31.482128349307239</c:v>
                </c:pt>
                <c:pt idx="10">
                  <c:v>29.722181377473408</c:v>
                </c:pt>
                <c:pt idx="11">
                  <c:v>31.125216026347928</c:v>
                </c:pt>
                <c:pt idx="12">
                  <c:v>31.889467460572103</c:v>
                </c:pt>
                <c:pt idx="13">
                  <c:v>28.709083287289118</c:v>
                </c:pt>
                <c:pt idx="14">
                  <c:v>33.161621129885297</c:v>
                </c:pt>
                <c:pt idx="15">
                  <c:v>33.504124040854236</c:v>
                </c:pt>
                <c:pt idx="16">
                  <c:v>34.764045463347109</c:v>
                </c:pt>
                <c:pt idx="17">
                  <c:v>31.241158379095189</c:v>
                </c:pt>
                <c:pt idx="18">
                  <c:v>32.574473282509977</c:v>
                </c:pt>
                <c:pt idx="19">
                  <c:v>32.525544295228705</c:v>
                </c:pt>
                <c:pt idx="20">
                  <c:v>32.403221827025511</c:v>
                </c:pt>
                <c:pt idx="21">
                  <c:v>32.427686320666147</c:v>
                </c:pt>
                <c:pt idx="22">
                  <c:v>31.644822524165722</c:v>
                </c:pt>
                <c:pt idx="23">
                  <c:v>32.501079801588062</c:v>
                </c:pt>
                <c:pt idx="24">
                  <c:v>32.286825959623457</c:v>
                </c:pt>
                <c:pt idx="25">
                  <c:v>31.936276370395049</c:v>
                </c:pt>
                <c:pt idx="26">
                  <c:v>34.752761001092267</c:v>
                </c:pt>
                <c:pt idx="27">
                  <c:v>36.348366027925024</c:v>
                </c:pt>
                <c:pt idx="28">
                  <c:v>33.2901230598289</c:v>
                </c:pt>
                <c:pt idx="29">
                  <c:v>31.380232194377573</c:v>
                </c:pt>
                <c:pt idx="30">
                  <c:v>32.311001793363346</c:v>
                </c:pt>
                <c:pt idx="31">
                  <c:v>32.153858874054059</c:v>
                </c:pt>
                <c:pt idx="32">
                  <c:v>31.489023446207078</c:v>
                </c:pt>
                <c:pt idx="33">
                  <c:v>32.335177627103235</c:v>
                </c:pt>
                <c:pt idx="34">
                  <c:v>32.395617211452965</c:v>
                </c:pt>
                <c:pt idx="35">
                  <c:v>32.371441377713076</c:v>
                </c:pt>
                <c:pt idx="36">
                  <c:v>35.283031586918888</c:v>
                </c:pt>
                <c:pt idx="37">
                  <c:v>32.928439031829789</c:v>
                </c:pt>
                <c:pt idx="38">
                  <c:v>38.223284219162132</c:v>
                </c:pt>
                <c:pt idx="39">
                  <c:v>34.745180495654878</c:v>
                </c:pt>
                <c:pt idx="40">
                  <c:v>35.342792819281556</c:v>
                </c:pt>
                <c:pt idx="41">
                  <c:v>32.211304243477777</c:v>
                </c:pt>
                <c:pt idx="42">
                  <c:v>34.039997953775405</c:v>
                </c:pt>
                <c:pt idx="43">
                  <c:v>33.549955848401531</c:v>
                </c:pt>
                <c:pt idx="44">
                  <c:v>31.2551245256751</c:v>
                </c:pt>
                <c:pt idx="45">
                  <c:v>31.4344082227631</c:v>
                </c:pt>
                <c:pt idx="46">
                  <c:v>31.075840828587097</c:v>
                </c:pt>
                <c:pt idx="47">
                  <c:v>33.84876201021487</c:v>
                </c:pt>
                <c:pt idx="48">
                  <c:v>33.546731736676477</c:v>
                </c:pt>
                <c:pt idx="49">
                  <c:v>29.506088978477351</c:v>
                </c:pt>
                <c:pt idx="50">
                  <c:v>33.323556700613153</c:v>
                </c:pt>
                <c:pt idx="51">
                  <c:v>36.847373059507746</c:v>
                </c:pt>
                <c:pt idx="52">
                  <c:v>36.882611223096688</c:v>
                </c:pt>
                <c:pt idx="53">
                  <c:v>33.675938336502618</c:v>
                </c:pt>
                <c:pt idx="54">
                  <c:v>32.219427574826184</c:v>
                </c:pt>
                <c:pt idx="55">
                  <c:v>34.498162153578022</c:v>
                </c:pt>
                <c:pt idx="56">
                  <c:v>32.818476355838264</c:v>
                </c:pt>
                <c:pt idx="57">
                  <c:v>35.038480661941854</c:v>
                </c:pt>
                <c:pt idx="58">
                  <c:v>31.796569611758834</c:v>
                </c:pt>
                <c:pt idx="59">
                  <c:v>32.513078938067402</c:v>
                </c:pt>
                <c:pt idx="60">
                  <c:v>34.116541408007684</c:v>
                </c:pt>
                <c:pt idx="61">
                  <c:v>30.513090697110787</c:v>
                </c:pt>
                <c:pt idx="62">
                  <c:v>35.33706503589211</c:v>
                </c:pt>
                <c:pt idx="63">
                  <c:v>34.383894202687131</c:v>
                </c:pt>
                <c:pt idx="64">
                  <c:v>37.789736326212257</c:v>
                </c:pt>
                <c:pt idx="65">
                  <c:v>34.627998928264013</c:v>
                </c:pt>
                <c:pt idx="66">
                  <c:v>32.76815340005917</c:v>
                </c:pt>
                <c:pt idx="67">
                  <c:v>32.907641814674527</c:v>
                </c:pt>
                <c:pt idx="68">
                  <c:v>32.070711326982348</c:v>
                </c:pt>
                <c:pt idx="69">
                  <c:v>31.326773115700409</c:v>
                </c:pt>
                <c:pt idx="70">
                  <c:v>30.54796280076463</c:v>
                </c:pt>
                <c:pt idx="71">
                  <c:v>31.733614324995219</c:v>
                </c:pt>
                <c:pt idx="72">
                  <c:v>29.445116615434006</c:v>
                </c:pt>
                <c:pt idx="73">
                  <c:v>24.91155821508973</c:v>
                </c:pt>
                <c:pt idx="74">
                  <c:v>30.837402317062576</c:v>
                </c:pt>
                <c:pt idx="75">
                  <c:v>35.463012664621964</c:v>
                </c:pt>
                <c:pt idx="76">
                  <c:v>56.370311175854312</c:v>
                </c:pt>
                <c:pt idx="77">
                  <c:v>46.681843731463758</c:v>
                </c:pt>
                <c:pt idx="78">
                  <c:v>40.825038589902249</c:v>
                </c:pt>
                <c:pt idx="79">
                  <c:v>32.367765939513816</c:v>
                </c:pt>
                <c:pt idx="80">
                  <c:v>33.437869825889493</c:v>
                </c:pt>
                <c:pt idx="81">
                  <c:v>27.891740006178988</c:v>
                </c:pt>
                <c:pt idx="82">
                  <c:v>26.902181573616531</c:v>
                </c:pt>
                <c:pt idx="83">
                  <c:v>24.66992185365006</c:v>
                </c:pt>
                <c:pt idx="84">
                  <c:v>27.339428322888313</c:v>
                </c:pt>
                <c:pt idx="85">
                  <c:v>26.867662093410864</c:v>
                </c:pt>
                <c:pt idx="86">
                  <c:v>45.059428161797406</c:v>
                </c:pt>
                <c:pt idx="87">
                  <c:v>41.734051568651481</c:v>
                </c:pt>
                <c:pt idx="88">
                  <c:v>32.712960741570484</c:v>
                </c:pt>
                <c:pt idx="89">
                  <c:v>32.666934767962928</c:v>
                </c:pt>
              </c:numCache>
            </c:numRef>
          </c:val>
          <c:extLst>
            <c:ext xmlns:c16="http://schemas.microsoft.com/office/drawing/2014/chart" uri="{C3380CC4-5D6E-409C-BE32-E72D297353CC}">
              <c16:uniqueId val="{0000000D-D12B-7741-AB06-16E8DE3481D2}"/>
            </c:ext>
          </c:extLst>
        </c:ser>
        <c:ser>
          <c:idx val="14"/>
          <c:order val="14"/>
          <c:tx>
            <c:strRef>
              <c:f>Sheet2!$A$52</c:f>
              <c:strCache>
                <c:ptCount val="1"/>
                <c:pt idx="0">
                  <c:v>Paraíba</c:v>
                </c:pt>
              </c:strCache>
            </c:strRef>
          </c:tx>
          <c:spPr>
            <a:solidFill>
              <a:schemeClr val="accent3">
                <a:lumMod val="80000"/>
                <a:lumOff val="2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Sheet2!$C$52:$CN$52</c:f>
              <c:numCache>
                <c:formatCode>0.00</c:formatCode>
                <c:ptCount val="90"/>
                <c:pt idx="0">
                  <c:v>52.406659077156085</c:v>
                </c:pt>
                <c:pt idx="1">
                  <c:v>45.947645996114616</c:v>
                </c:pt>
                <c:pt idx="2">
                  <c:v>52.989236727602965</c:v>
                </c:pt>
                <c:pt idx="3">
                  <c:v>52.128034983464097</c:v>
                </c:pt>
                <c:pt idx="4">
                  <c:v>53.673132230301469</c:v>
                </c:pt>
                <c:pt idx="5">
                  <c:v>54.230380417685438</c:v>
                </c:pt>
                <c:pt idx="6">
                  <c:v>57.117939206856924</c:v>
                </c:pt>
                <c:pt idx="7">
                  <c:v>56.180749073529334</c:v>
                </c:pt>
                <c:pt idx="8">
                  <c:v>54.762299142006505</c:v>
                </c:pt>
                <c:pt idx="9">
                  <c:v>53.647802767238566</c:v>
                </c:pt>
                <c:pt idx="10">
                  <c:v>51.976058205086652</c:v>
                </c:pt>
                <c:pt idx="11">
                  <c:v>56.104760684340611</c:v>
                </c:pt>
                <c:pt idx="12">
                  <c:v>55.661821830813238</c:v>
                </c:pt>
                <c:pt idx="13">
                  <c:v>48.235210596037163</c:v>
                </c:pt>
                <c:pt idx="14">
                  <c:v>54.428249117240263</c:v>
                </c:pt>
                <c:pt idx="15">
                  <c:v>55.334547437416326</c:v>
                </c:pt>
                <c:pt idx="16">
                  <c:v>61.099611751869617</c:v>
                </c:pt>
                <c:pt idx="17">
                  <c:v>56.240845757592389</c:v>
                </c:pt>
                <c:pt idx="18">
                  <c:v>55.737346690827906</c:v>
                </c:pt>
                <c:pt idx="19">
                  <c:v>55.309372484078104</c:v>
                </c:pt>
                <c:pt idx="20">
                  <c:v>49.670182936315925</c:v>
                </c:pt>
                <c:pt idx="21">
                  <c:v>53.673000517093541</c:v>
                </c:pt>
                <c:pt idx="22">
                  <c:v>55.334547437416326</c:v>
                </c:pt>
                <c:pt idx="23">
                  <c:v>56.568120150989301</c:v>
                </c:pt>
                <c:pt idx="24">
                  <c:v>55.083055896924925</c:v>
                </c:pt>
                <c:pt idx="25">
                  <c:v>59.858754342822635</c:v>
                </c:pt>
                <c:pt idx="26">
                  <c:v>69.285132950694035</c:v>
                </c:pt>
                <c:pt idx="27">
                  <c:v>64.309405250517884</c:v>
                </c:pt>
                <c:pt idx="28">
                  <c:v>66.609741674719928</c:v>
                </c:pt>
                <c:pt idx="29">
                  <c:v>62.634160245935966</c:v>
                </c:pt>
                <c:pt idx="30">
                  <c:v>60.08378725388588</c:v>
                </c:pt>
                <c:pt idx="31">
                  <c:v>54.9330339562161</c:v>
                </c:pt>
                <c:pt idx="32">
                  <c:v>50.332361107812019</c:v>
                </c:pt>
                <c:pt idx="33">
                  <c:v>54.10791328231754</c:v>
                </c:pt>
                <c:pt idx="34">
                  <c:v>49.557247747483068</c:v>
                </c:pt>
                <c:pt idx="35">
                  <c:v>51.732565887761083</c:v>
                </c:pt>
                <c:pt idx="36">
                  <c:v>53.607475038243145</c:v>
                </c:pt>
                <c:pt idx="37">
                  <c:v>47.943663959133119</c:v>
                </c:pt>
                <c:pt idx="38">
                  <c:v>57.681444410936322</c:v>
                </c:pt>
                <c:pt idx="39">
                  <c:v>59.097397180713827</c:v>
                </c:pt>
                <c:pt idx="40">
                  <c:v>56.513904407786448</c:v>
                </c:pt>
                <c:pt idx="41">
                  <c:v>53.433586101603801</c:v>
                </c:pt>
                <c:pt idx="42">
                  <c:v>60.041365693898832</c:v>
                </c:pt>
                <c:pt idx="43">
                  <c:v>59.147079734039359</c:v>
                </c:pt>
                <c:pt idx="44">
                  <c:v>51.645014181884846</c:v>
                </c:pt>
                <c:pt idx="45">
                  <c:v>54.476919721439863</c:v>
                </c:pt>
                <c:pt idx="46">
                  <c:v>52.887078015023008</c:v>
                </c:pt>
                <c:pt idx="47">
                  <c:v>54.427237168114331</c:v>
                </c:pt>
                <c:pt idx="48">
                  <c:v>52.696161837769885</c:v>
                </c:pt>
                <c:pt idx="49">
                  <c:v>48.467457492763664</c:v>
                </c:pt>
                <c:pt idx="50">
                  <c:v>55.823901737922419</c:v>
                </c:pt>
                <c:pt idx="51">
                  <c:v>54.597827697062627</c:v>
                </c:pt>
                <c:pt idx="52">
                  <c:v>61.12854860858112</c:v>
                </c:pt>
                <c:pt idx="53">
                  <c:v>59.90247456772132</c:v>
                </c:pt>
                <c:pt idx="54">
                  <c:v>58.251027900440789</c:v>
                </c:pt>
                <c:pt idx="55">
                  <c:v>54.297564666647986</c:v>
                </c:pt>
                <c:pt idx="56">
                  <c:v>52.671139918568663</c:v>
                </c:pt>
                <c:pt idx="57">
                  <c:v>55.723814061117537</c:v>
                </c:pt>
                <c:pt idx="58">
                  <c:v>50.869561736080804</c:v>
                </c:pt>
                <c:pt idx="59">
                  <c:v>53.446819413806494</c:v>
                </c:pt>
                <c:pt idx="60">
                  <c:v>53.681727829906819</c:v>
                </c:pt>
                <c:pt idx="61">
                  <c:v>49.575336966701151</c:v>
                </c:pt>
                <c:pt idx="62">
                  <c:v>56.344660086652311</c:v>
                </c:pt>
                <c:pt idx="63">
                  <c:v>56.543757825474408</c:v>
                </c:pt>
                <c:pt idx="64">
                  <c:v>60.326614863094171</c:v>
                </c:pt>
                <c:pt idx="65">
                  <c:v>56.742855564296498</c:v>
                </c:pt>
                <c:pt idx="66">
                  <c:v>60.276840428388653</c:v>
                </c:pt>
                <c:pt idx="67">
                  <c:v>58.484960778989816</c:v>
                </c:pt>
                <c:pt idx="68">
                  <c:v>53.25864513490987</c:v>
                </c:pt>
                <c:pt idx="69">
                  <c:v>53.681727829906819</c:v>
                </c:pt>
                <c:pt idx="70">
                  <c:v>54.005261655492724</c:v>
                </c:pt>
                <c:pt idx="71">
                  <c:v>56.245111217241266</c:v>
                </c:pt>
                <c:pt idx="72">
                  <c:v>58.277756142992914</c:v>
                </c:pt>
                <c:pt idx="73">
                  <c:v>49.588082223625662</c:v>
                </c:pt>
                <c:pt idx="74">
                  <c:v>56.569529646023284</c:v>
                </c:pt>
                <c:pt idx="75">
                  <c:v>55.282170546857763</c:v>
                </c:pt>
                <c:pt idx="76">
                  <c:v>71.126590228894926</c:v>
                </c:pt>
                <c:pt idx="77">
                  <c:v>75.137208960910584</c:v>
                </c:pt>
                <c:pt idx="78">
                  <c:v>74.047905107770518</c:v>
                </c:pt>
                <c:pt idx="79">
                  <c:v>65.754341680454203</c:v>
                </c:pt>
                <c:pt idx="80">
                  <c:v>60.580148378038942</c:v>
                </c:pt>
                <c:pt idx="81">
                  <c:v>57.980673273954721</c:v>
                </c:pt>
                <c:pt idx="82">
                  <c:v>58.475811389018382</c:v>
                </c:pt>
                <c:pt idx="83">
                  <c:v>62.337888686514937</c:v>
                </c:pt>
                <c:pt idx="84">
                  <c:v>66.150452172505126</c:v>
                </c:pt>
                <c:pt idx="85">
                  <c:v>60.307822414753929</c:v>
                </c:pt>
                <c:pt idx="86">
                  <c:v>87.515661837502108</c:v>
                </c:pt>
                <c:pt idx="87">
                  <c:v>89.570485015016303</c:v>
                </c:pt>
                <c:pt idx="88">
                  <c:v>79.494424373470792</c:v>
                </c:pt>
                <c:pt idx="89">
                  <c:v>87.094794439697992</c:v>
                </c:pt>
              </c:numCache>
            </c:numRef>
          </c:val>
          <c:extLst>
            <c:ext xmlns:c16="http://schemas.microsoft.com/office/drawing/2014/chart" uri="{C3380CC4-5D6E-409C-BE32-E72D297353CC}">
              <c16:uniqueId val="{0000000E-D12B-7741-AB06-16E8DE3481D2}"/>
            </c:ext>
          </c:extLst>
        </c:ser>
        <c:ser>
          <c:idx val="15"/>
          <c:order val="15"/>
          <c:tx>
            <c:strRef>
              <c:f>Sheet2!$A$53</c:f>
              <c:strCache>
                <c:ptCount val="1"/>
                <c:pt idx="0">
                  <c:v>Paraná</c:v>
                </c:pt>
              </c:strCache>
            </c:strRef>
          </c:tx>
          <c:spPr>
            <a:solidFill>
              <a:schemeClr val="accent4">
                <a:lumMod val="80000"/>
                <a:lumOff val="20000"/>
              </a:schemeClr>
            </a:solidFill>
            <a:ln>
              <a:noFill/>
            </a:ln>
            <a:effectLst>
              <a:outerShdw blurRad="50800" dist="50800" dir="5400000" algn="ctr" rotWithShape="0">
                <a:srgbClr val="000000">
                  <a:alpha val="33000"/>
                </a:srgbClr>
              </a:outerShdw>
            </a:effectLst>
            <a:scene3d>
              <a:camera prst="orthographicFront"/>
              <a:lightRig rig="threePt" dir="t"/>
            </a:scene3d>
            <a:sp3d prstMaterial="flat">
              <a:bevelT w="6350"/>
              <a:bevelB w="6350"/>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Sheet2!$C$53:$CN$53</c:f>
              <c:numCache>
                <c:formatCode>0.00</c:formatCode>
                <c:ptCount val="90"/>
                <c:pt idx="0">
                  <c:v>48.697946913058502</c:v>
                </c:pt>
                <c:pt idx="1">
                  <c:v>49.121564071102874</c:v>
                </c:pt>
                <c:pt idx="2">
                  <c:v>49.878667076969414</c:v>
                </c:pt>
                <c:pt idx="3">
                  <c:v>49.130577202125096</c:v>
                </c:pt>
                <c:pt idx="4">
                  <c:v>53.754313416524319</c:v>
                </c:pt>
                <c:pt idx="5">
                  <c:v>56.196871923546134</c:v>
                </c:pt>
                <c:pt idx="6">
                  <c:v>60.00041321492327</c:v>
                </c:pt>
                <c:pt idx="7">
                  <c:v>55.935491123901734</c:v>
                </c:pt>
                <c:pt idx="8">
                  <c:v>50.924190275547019</c:v>
                </c:pt>
                <c:pt idx="9">
                  <c:v>53.916549774924292</c:v>
                </c:pt>
                <c:pt idx="10">
                  <c:v>46.45367728852554</c:v>
                </c:pt>
                <c:pt idx="11">
                  <c:v>50.004850911280506</c:v>
                </c:pt>
                <c:pt idx="12">
                  <c:v>50.264184828869759</c:v>
                </c:pt>
                <c:pt idx="13">
                  <c:v>44.737005709387908</c:v>
                </c:pt>
                <c:pt idx="14">
                  <c:v>50.317933734407667</c:v>
                </c:pt>
                <c:pt idx="15">
                  <c:v>49.448993094878105</c:v>
                </c:pt>
                <c:pt idx="16">
                  <c:v>54.7074276866704</c:v>
                </c:pt>
                <c:pt idx="17">
                  <c:v>56.29302040003877</c:v>
                </c:pt>
                <c:pt idx="18">
                  <c:v>60.243564957075229</c:v>
                </c:pt>
                <c:pt idx="19">
                  <c:v>57.475496321872811</c:v>
                </c:pt>
                <c:pt idx="20">
                  <c:v>55.898861759427426</c:v>
                </c:pt>
                <c:pt idx="21">
                  <c:v>51.813944938546186</c:v>
                </c:pt>
                <c:pt idx="22">
                  <c:v>48.418805738734811</c:v>
                </c:pt>
                <c:pt idx="23">
                  <c:v>52.199145428234552</c:v>
                </c:pt>
                <c:pt idx="24">
                  <c:v>51.562255397270413</c:v>
                </c:pt>
                <c:pt idx="25">
                  <c:v>47.426245606045512</c:v>
                </c:pt>
                <c:pt idx="26">
                  <c:v>53.68807548351289</c:v>
                </c:pt>
                <c:pt idx="27">
                  <c:v>55.155691861044303</c:v>
                </c:pt>
                <c:pt idx="28">
                  <c:v>59.914326782131013</c:v>
                </c:pt>
                <c:pt idx="29">
                  <c:v>64.939801044587071</c:v>
                </c:pt>
                <c:pt idx="30">
                  <c:v>64.210440178177521</c:v>
                </c:pt>
                <c:pt idx="31">
                  <c:v>59.22054449457071</c:v>
                </c:pt>
                <c:pt idx="32">
                  <c:v>53.554655812828216</c:v>
                </c:pt>
                <c:pt idx="33">
                  <c:v>54.195070232114645</c:v>
                </c:pt>
                <c:pt idx="34">
                  <c:v>49.142912035521654</c:v>
                </c:pt>
                <c:pt idx="35">
                  <c:v>50.521581965929954</c:v>
                </c:pt>
                <c:pt idx="36">
                  <c:v>48.626910317667544</c:v>
                </c:pt>
                <c:pt idx="37">
                  <c:v>45.605946951883297</c:v>
                </c:pt>
                <c:pt idx="38">
                  <c:v>48.361913531195242</c:v>
                </c:pt>
                <c:pt idx="39">
                  <c:v>50.685052025935768</c:v>
                </c:pt>
                <c:pt idx="40">
                  <c:v>56.055653565107768</c:v>
                </c:pt>
                <c:pt idx="41">
                  <c:v>58.140294952023218</c:v>
                </c:pt>
                <c:pt idx="42">
                  <c:v>62.09758029667627</c:v>
                </c:pt>
                <c:pt idx="43">
                  <c:v>57.354137818822053</c:v>
                </c:pt>
                <c:pt idx="44">
                  <c:v>51.594874326157338</c:v>
                </c:pt>
                <c:pt idx="45">
                  <c:v>50.69388525215151</c:v>
                </c:pt>
                <c:pt idx="46">
                  <c:v>50.844050097819149</c:v>
                </c:pt>
                <c:pt idx="47">
                  <c:v>50.561386858915355</c:v>
                </c:pt>
                <c:pt idx="48">
                  <c:v>49.687472932486983</c:v>
                </c:pt>
                <c:pt idx="49">
                  <c:v>45.572550098744934</c:v>
                </c:pt>
                <c:pt idx="50">
                  <c:v>53.978623724847537</c:v>
                </c:pt>
                <c:pt idx="51">
                  <c:v>49.008995291805746</c:v>
                </c:pt>
                <c:pt idx="52">
                  <c:v>55.291522016555383</c:v>
                </c:pt>
                <c:pt idx="53">
                  <c:v>60.816268519245462</c:v>
                </c:pt>
                <c:pt idx="54">
                  <c:v>62.922192624736574</c:v>
                </c:pt>
                <c:pt idx="55">
                  <c:v>59.661975390294266</c:v>
                </c:pt>
                <c:pt idx="56">
                  <c:v>54.780460936561724</c:v>
                </c:pt>
                <c:pt idx="57">
                  <c:v>52.101795965560477</c:v>
                </c:pt>
                <c:pt idx="58">
                  <c:v>51.352827141431838</c:v>
                </c:pt>
                <c:pt idx="59">
                  <c:v>54.392759427601014</c:v>
                </c:pt>
                <c:pt idx="60">
                  <c:v>51.539462672458889</c:v>
                </c:pt>
                <c:pt idx="61">
                  <c:v>45.469822914324411</c:v>
                </c:pt>
                <c:pt idx="62">
                  <c:v>51.749363759195525</c:v>
                </c:pt>
                <c:pt idx="63">
                  <c:v>51.215865163739899</c:v>
                </c:pt>
                <c:pt idx="64">
                  <c:v>56.961907413155394</c:v>
                </c:pt>
                <c:pt idx="65">
                  <c:v>58.247551569417304</c:v>
                </c:pt>
                <c:pt idx="66">
                  <c:v>62.174451067115257</c:v>
                </c:pt>
                <c:pt idx="67">
                  <c:v>58.501182049224077</c:v>
                </c:pt>
                <c:pt idx="68">
                  <c:v>56.008606644226489</c:v>
                </c:pt>
                <c:pt idx="69">
                  <c:v>55.029068239455512</c:v>
                </c:pt>
                <c:pt idx="70">
                  <c:v>52.396558776633498</c:v>
                </c:pt>
                <c:pt idx="71">
                  <c:v>53.813391112105812</c:v>
                </c:pt>
                <c:pt idx="72">
                  <c:v>52.332063309032684</c:v>
                </c:pt>
                <c:pt idx="73">
                  <c:v>46.966008036926794</c:v>
                </c:pt>
                <c:pt idx="74">
                  <c:v>53.044064170380068</c:v>
                </c:pt>
                <c:pt idx="75">
                  <c:v>52.036843439693527</c:v>
                </c:pt>
                <c:pt idx="76">
                  <c:v>50.404451220994645</c:v>
                </c:pt>
                <c:pt idx="77">
                  <c:v>58.375387693151943</c:v>
                </c:pt>
                <c:pt idx="78">
                  <c:v>64.757346633277876</c:v>
                </c:pt>
                <c:pt idx="79">
                  <c:v>65.590908617294332</c:v>
                </c:pt>
                <c:pt idx="80">
                  <c:v>62.708173422570773</c:v>
                </c:pt>
                <c:pt idx="81">
                  <c:v>59.443388985173016</c:v>
                </c:pt>
                <c:pt idx="82">
                  <c:v>58.653241687824092</c:v>
                </c:pt>
                <c:pt idx="83">
                  <c:v>68.334716814681812</c:v>
                </c:pt>
                <c:pt idx="84">
                  <c:v>66.945446841321058</c:v>
                </c:pt>
                <c:pt idx="85">
                  <c:v>63.211783787914044</c:v>
                </c:pt>
                <c:pt idx="86">
                  <c:v>108.30227736080383</c:v>
                </c:pt>
                <c:pt idx="87">
                  <c:v>92.864014781832523</c:v>
                </c:pt>
                <c:pt idx="88">
                  <c:v>93.445771583177333</c:v>
                </c:pt>
                <c:pt idx="89">
                  <c:v>102.94490502603145</c:v>
                </c:pt>
              </c:numCache>
            </c:numRef>
          </c:val>
          <c:extLst>
            <c:ext xmlns:c16="http://schemas.microsoft.com/office/drawing/2014/chart" uri="{C3380CC4-5D6E-409C-BE32-E72D297353CC}">
              <c16:uniqueId val="{0000000F-D12B-7741-AB06-16E8DE3481D2}"/>
            </c:ext>
          </c:extLst>
        </c:ser>
        <c:ser>
          <c:idx val="16"/>
          <c:order val="16"/>
          <c:tx>
            <c:strRef>
              <c:f>Sheet2!$A$54</c:f>
              <c:strCache>
                <c:ptCount val="1"/>
                <c:pt idx="0">
                  <c:v>Pernambuco</c:v>
                </c:pt>
              </c:strCache>
            </c:strRef>
          </c:tx>
          <c:spPr>
            <a:solidFill>
              <a:schemeClr val="accent5">
                <a:lumMod val="80000"/>
                <a:lumOff val="2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Sheet2!$C$54:$CN$54</c:f>
              <c:numCache>
                <c:formatCode>0.00</c:formatCode>
                <c:ptCount val="90"/>
                <c:pt idx="0">
                  <c:v>51.334130530998429</c:v>
                </c:pt>
                <c:pt idx="1">
                  <c:v>46.133965881989994</c:v>
                </c:pt>
                <c:pt idx="2">
                  <c:v>48.588701989596458</c:v>
                </c:pt>
                <c:pt idx="3">
                  <c:v>50.828110368465516</c:v>
                </c:pt>
                <c:pt idx="4">
                  <c:v>51.710954056288898</c:v>
                </c:pt>
                <c:pt idx="5">
                  <c:v>51.818617920657601</c:v>
                </c:pt>
                <c:pt idx="6">
                  <c:v>54.16569016389537</c:v>
                </c:pt>
                <c:pt idx="7">
                  <c:v>54.574812848496443</c:v>
                </c:pt>
                <c:pt idx="8">
                  <c:v>50.892708687086746</c:v>
                </c:pt>
                <c:pt idx="9">
                  <c:v>52.830658245723427</c:v>
                </c:pt>
                <c:pt idx="10">
                  <c:v>51.592523805483324</c:v>
                </c:pt>
                <c:pt idx="11">
                  <c:v>54.047259913089789</c:v>
                </c:pt>
                <c:pt idx="12">
                  <c:v>53.835279453895609</c:v>
                </c:pt>
                <c:pt idx="13">
                  <c:v>48.099698100827027</c:v>
                </c:pt>
                <c:pt idx="14">
                  <c:v>53.995790126089695</c:v>
                </c:pt>
                <c:pt idx="15">
                  <c:v>53.813878030936401</c:v>
                </c:pt>
                <c:pt idx="16">
                  <c:v>56.6923694189503</c:v>
                </c:pt>
                <c:pt idx="17">
                  <c:v>55.525991867673291</c:v>
                </c:pt>
                <c:pt idx="18">
                  <c:v>58.190469026095073</c:v>
                </c:pt>
                <c:pt idx="19">
                  <c:v>56.242939536806865</c:v>
                </c:pt>
                <c:pt idx="20">
                  <c:v>51.56672862021923</c:v>
                </c:pt>
                <c:pt idx="21">
                  <c:v>53.353747437313359</c:v>
                </c:pt>
                <c:pt idx="22">
                  <c:v>57.601929894716768</c:v>
                </c:pt>
                <c:pt idx="23">
                  <c:v>63.872546821765631</c:v>
                </c:pt>
                <c:pt idx="24">
                  <c:v>65.52369649712827</c:v>
                </c:pt>
                <c:pt idx="25">
                  <c:v>69.338650607162165</c:v>
                </c:pt>
                <c:pt idx="26">
                  <c:v>73.206737782795429</c:v>
                </c:pt>
                <c:pt idx="27">
                  <c:v>60.731093980066177</c:v>
                </c:pt>
                <c:pt idx="28">
                  <c:v>57.06491245371047</c:v>
                </c:pt>
                <c:pt idx="29">
                  <c:v>55.545306777568833</c:v>
                </c:pt>
                <c:pt idx="30">
                  <c:v>53.823795452149639</c:v>
                </c:pt>
                <c:pt idx="31">
                  <c:v>52.612361556484274</c:v>
                </c:pt>
                <c:pt idx="32">
                  <c:v>50.168240538913807</c:v>
                </c:pt>
                <c:pt idx="33">
                  <c:v>54.365752721263085</c:v>
                </c:pt>
                <c:pt idx="34">
                  <c:v>49.9450816633965</c:v>
                </c:pt>
                <c:pt idx="35">
                  <c:v>55.927864849884216</c:v>
                </c:pt>
                <c:pt idx="36">
                  <c:v>54.30017482882883</c:v>
                </c:pt>
                <c:pt idx="37">
                  <c:v>49.264952551738759</c:v>
                </c:pt>
                <c:pt idx="38">
                  <c:v>56.443047202517064</c:v>
                </c:pt>
                <c:pt idx="39">
                  <c:v>56.358599030154963</c:v>
                </c:pt>
                <c:pt idx="40">
                  <c:v>58.279794951392688</c:v>
                </c:pt>
                <c:pt idx="41">
                  <c:v>56.791395913510712</c:v>
                </c:pt>
                <c:pt idx="42">
                  <c:v>63.811150241110091</c:v>
                </c:pt>
                <c:pt idx="43">
                  <c:v>57.857554089582202</c:v>
                </c:pt>
                <c:pt idx="44">
                  <c:v>52.801219769401598</c:v>
                </c:pt>
                <c:pt idx="45">
                  <c:v>54.162946548740422</c:v>
                </c:pt>
                <c:pt idx="46">
                  <c:v>52.220638584412178</c:v>
                </c:pt>
                <c:pt idx="47">
                  <c:v>53.983494182470963</c:v>
                </c:pt>
                <c:pt idx="48">
                  <c:v>53.968421786435847</c:v>
                </c:pt>
                <c:pt idx="49">
                  <c:v>48.3346450731201</c:v>
                </c:pt>
                <c:pt idx="50">
                  <c:v>52.504692883350074</c:v>
                </c:pt>
                <c:pt idx="51">
                  <c:v>55.537454927153689</c:v>
                </c:pt>
                <c:pt idx="52">
                  <c:v>58.1174087491394</c:v>
                </c:pt>
                <c:pt idx="53">
                  <c:v>54.031604329015089</c:v>
                </c:pt>
                <c:pt idx="54">
                  <c:v>56.916940440133807</c:v>
                </c:pt>
                <c:pt idx="55">
                  <c:v>52.683710087324592</c:v>
                </c:pt>
                <c:pt idx="56">
                  <c:v>52.15718889916424</c:v>
                </c:pt>
                <c:pt idx="57">
                  <c:v>52.494162459586867</c:v>
                </c:pt>
                <c:pt idx="58">
                  <c:v>50.356486435655846</c:v>
                </c:pt>
                <c:pt idx="59">
                  <c:v>54.136908566647158</c:v>
                </c:pt>
                <c:pt idx="60">
                  <c:v>52.380064980159716</c:v>
                </c:pt>
                <c:pt idx="61">
                  <c:v>47.67150939864316</c:v>
                </c:pt>
                <c:pt idx="62">
                  <c:v>55.456321293417197</c:v>
                </c:pt>
                <c:pt idx="63">
                  <c:v>55.257515613308719</c:v>
                </c:pt>
                <c:pt idx="64">
                  <c:v>58.040795134827398</c:v>
                </c:pt>
                <c:pt idx="65">
                  <c:v>55.843469196786337</c:v>
                </c:pt>
                <c:pt idx="66">
                  <c:v>58.72091982993534</c:v>
                </c:pt>
                <c:pt idx="67">
                  <c:v>57.465305008197596</c:v>
                </c:pt>
                <c:pt idx="68">
                  <c:v>55.445857836569381</c:v>
                </c:pt>
                <c:pt idx="69">
                  <c:v>54.79712351200488</c:v>
                </c:pt>
                <c:pt idx="70">
                  <c:v>53.510118319723688</c:v>
                </c:pt>
                <c:pt idx="71">
                  <c:v>56.084128704286073</c:v>
                </c:pt>
                <c:pt idx="72">
                  <c:v>56.443942212134594</c:v>
                </c:pt>
                <c:pt idx="73">
                  <c:v>48.416174454623928</c:v>
                </c:pt>
                <c:pt idx="74">
                  <c:v>58.128525601664037</c:v>
                </c:pt>
                <c:pt idx="75">
                  <c:v>65.116427069341711</c:v>
                </c:pt>
                <c:pt idx="76">
                  <c:v>89.594879532010253</c:v>
                </c:pt>
                <c:pt idx="77">
                  <c:v>71.729976672679527</c:v>
                </c:pt>
                <c:pt idx="78">
                  <c:v>68.080045995365737</c:v>
                </c:pt>
                <c:pt idx="79">
                  <c:v>60.676198011754856</c:v>
                </c:pt>
                <c:pt idx="80">
                  <c:v>58.274106882240652</c:v>
                </c:pt>
                <c:pt idx="81">
                  <c:v>57.650187108340859</c:v>
                </c:pt>
                <c:pt idx="82">
                  <c:v>59.261979857581991</c:v>
                </c:pt>
                <c:pt idx="83">
                  <c:v>64.159750082695368</c:v>
                </c:pt>
                <c:pt idx="84">
                  <c:v>63.567026297490564</c:v>
                </c:pt>
                <c:pt idx="85">
                  <c:v>56.350354246049626</c:v>
                </c:pt>
                <c:pt idx="86">
                  <c:v>76.762929515471185</c:v>
                </c:pt>
                <c:pt idx="87">
                  <c:v>80.111298968733408</c:v>
                </c:pt>
                <c:pt idx="88">
                  <c:v>86.943220492936135</c:v>
                </c:pt>
                <c:pt idx="89">
                  <c:v>78.884256746730472</c:v>
                </c:pt>
              </c:numCache>
            </c:numRef>
          </c:val>
          <c:extLst>
            <c:ext xmlns:c16="http://schemas.microsoft.com/office/drawing/2014/chart" uri="{C3380CC4-5D6E-409C-BE32-E72D297353CC}">
              <c16:uniqueId val="{00000010-D12B-7741-AB06-16E8DE3481D2}"/>
            </c:ext>
          </c:extLst>
        </c:ser>
        <c:ser>
          <c:idx val="17"/>
          <c:order val="17"/>
          <c:tx>
            <c:strRef>
              <c:f>Sheet2!$A$55</c:f>
              <c:strCache>
                <c:ptCount val="1"/>
                <c:pt idx="0">
                  <c:v>Piauí</c:v>
                </c:pt>
              </c:strCache>
            </c:strRef>
          </c:tx>
          <c:spPr>
            <a:solidFill>
              <a:schemeClr val="accent6">
                <a:lumMod val="80000"/>
                <a:lumOff val="2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Sheet2!$C$55:$CN$55</c:f>
              <c:numCache>
                <c:formatCode>0.00</c:formatCode>
                <c:ptCount val="90"/>
                <c:pt idx="0">
                  <c:v>44.999449105627647</c:v>
                </c:pt>
                <c:pt idx="1">
                  <c:v>38.247961626416242</c:v>
                </c:pt>
                <c:pt idx="2">
                  <c:v>45.282069511734171</c:v>
                </c:pt>
                <c:pt idx="3">
                  <c:v>46.381148868815096</c:v>
                </c:pt>
                <c:pt idx="4">
                  <c:v>44.842437768901796</c:v>
                </c:pt>
                <c:pt idx="5">
                  <c:v>46.004321660673064</c:v>
                </c:pt>
                <c:pt idx="6">
                  <c:v>41.827820103765539</c:v>
                </c:pt>
                <c:pt idx="7">
                  <c:v>43.868967481201551</c:v>
                </c:pt>
                <c:pt idx="8">
                  <c:v>44.842437768901796</c:v>
                </c:pt>
                <c:pt idx="9">
                  <c:v>48.265284909525256</c:v>
                </c:pt>
                <c:pt idx="10">
                  <c:v>42.298854113943079</c:v>
                </c:pt>
                <c:pt idx="11">
                  <c:v>43.492140273059519</c:v>
                </c:pt>
                <c:pt idx="12">
                  <c:v>44.069527482281678</c:v>
                </c:pt>
                <c:pt idx="13">
                  <c:v>39.606395449727657</c:v>
                </c:pt>
                <c:pt idx="14">
                  <c:v>44.537688184997137</c:v>
                </c:pt>
                <c:pt idx="15">
                  <c:v>54.306641514993004</c:v>
                </c:pt>
                <c:pt idx="16">
                  <c:v>54.837223644737186</c:v>
                </c:pt>
                <c:pt idx="17">
                  <c:v>46.06701314720096</c:v>
                </c:pt>
                <c:pt idx="18">
                  <c:v>44.163159622824772</c:v>
                </c:pt>
                <c:pt idx="19">
                  <c:v>45.161902455284412</c:v>
                </c:pt>
                <c:pt idx="20">
                  <c:v>42.633834660620941</c:v>
                </c:pt>
                <c:pt idx="21">
                  <c:v>47.658759536433514</c:v>
                </c:pt>
                <c:pt idx="22">
                  <c:v>44.288002476882227</c:v>
                </c:pt>
                <c:pt idx="23">
                  <c:v>46.940913125603146</c:v>
                </c:pt>
                <c:pt idx="24">
                  <c:v>45.514261342764101</c:v>
                </c:pt>
                <c:pt idx="25">
                  <c:v>44.580316171571951</c:v>
                </c:pt>
                <c:pt idx="26">
                  <c:v>47.506677707974021</c:v>
                </c:pt>
                <c:pt idx="27">
                  <c:v>45.296340802819266</c:v>
                </c:pt>
                <c:pt idx="28">
                  <c:v>48.160439327808525</c:v>
                </c:pt>
                <c:pt idx="29">
                  <c:v>44.113343585975876</c:v>
                </c:pt>
                <c:pt idx="30">
                  <c:v>48.37835986775336</c:v>
                </c:pt>
                <c:pt idx="31">
                  <c:v>44.642579182984761</c:v>
                </c:pt>
                <c:pt idx="32">
                  <c:v>44.393527137333521</c:v>
                </c:pt>
                <c:pt idx="33">
                  <c:v>46.977442110965136</c:v>
                </c:pt>
                <c:pt idx="34">
                  <c:v>46.417075008249846</c:v>
                </c:pt>
                <c:pt idx="35">
                  <c:v>44.673710688691166</c:v>
                </c:pt>
                <c:pt idx="36">
                  <c:v>44.761881390643865</c:v>
                </c:pt>
                <c:pt idx="37">
                  <c:v>42.680655815922741</c:v>
                </c:pt>
                <c:pt idx="38">
                  <c:v>52.962531416410684</c:v>
                </c:pt>
                <c:pt idx="39">
                  <c:v>53.614855850278495</c:v>
                </c:pt>
                <c:pt idx="40">
                  <c:v>50.260044476101164</c:v>
                </c:pt>
                <c:pt idx="41">
                  <c:v>49.141774018042049</c:v>
                </c:pt>
                <c:pt idx="42">
                  <c:v>48.209881969659456</c:v>
                </c:pt>
                <c:pt idx="43">
                  <c:v>45.724836507305881</c:v>
                </c:pt>
                <c:pt idx="44">
                  <c:v>44.389124571290829</c:v>
                </c:pt>
                <c:pt idx="45">
                  <c:v>47.930314355144681</c:v>
                </c:pt>
                <c:pt idx="46">
                  <c:v>42.9291603621581</c:v>
                </c:pt>
                <c:pt idx="47">
                  <c:v>43.923178547099532</c:v>
                </c:pt>
                <c:pt idx="48">
                  <c:v>44.355529170959016</c:v>
                </c:pt>
                <c:pt idx="49">
                  <c:v>43.467193296678758</c:v>
                </c:pt>
                <c:pt idx="50">
                  <c:v>49.777441231221268</c:v>
                </c:pt>
                <c:pt idx="51">
                  <c:v>51.584745251308689</c:v>
                </c:pt>
                <c:pt idx="52">
                  <c:v>50.880203006189866</c:v>
                </c:pt>
                <c:pt idx="53">
                  <c:v>45.06007141607784</c:v>
                </c:pt>
                <c:pt idx="54">
                  <c:v>45.366394131346894</c:v>
                </c:pt>
                <c:pt idx="55">
                  <c:v>41.200405203687758</c:v>
                </c:pt>
                <c:pt idx="56">
                  <c:v>47.173698151434309</c:v>
                </c:pt>
                <c:pt idx="57">
                  <c:v>45.427658674400703</c:v>
                </c:pt>
                <c:pt idx="58">
                  <c:v>45.305129588293084</c:v>
                </c:pt>
                <c:pt idx="59">
                  <c:v>44.937542329970213</c:v>
                </c:pt>
                <c:pt idx="60">
                  <c:v>47.017820639998384</c:v>
                </c:pt>
                <c:pt idx="61">
                  <c:v>41.365905878205211</c:v>
                </c:pt>
                <c:pt idx="62">
                  <c:v>49.706299013175681</c:v>
                </c:pt>
                <c:pt idx="63">
                  <c:v>51.539352449432933</c:v>
                </c:pt>
                <c:pt idx="64">
                  <c:v>52.578082729978703</c:v>
                </c:pt>
                <c:pt idx="65">
                  <c:v>48.66756873262991</c:v>
                </c:pt>
                <c:pt idx="66">
                  <c:v>47.842694686314147</c:v>
                </c:pt>
                <c:pt idx="67">
                  <c:v>45.856886797035465</c:v>
                </c:pt>
                <c:pt idx="68">
                  <c:v>46.62065906214265</c:v>
                </c:pt>
                <c:pt idx="69">
                  <c:v>48.270407154774169</c:v>
                </c:pt>
                <c:pt idx="70">
                  <c:v>45.765234125222598</c:v>
                </c:pt>
                <c:pt idx="71">
                  <c:v>44.940360078906842</c:v>
                </c:pt>
                <c:pt idx="72">
                  <c:v>36.934553920791835</c:v>
                </c:pt>
                <c:pt idx="73">
                  <c:v>32.211075490327538</c:v>
                </c:pt>
                <c:pt idx="74">
                  <c:v>30.656898716432828</c:v>
                </c:pt>
                <c:pt idx="75">
                  <c:v>41.597084242475958</c:v>
                </c:pt>
                <c:pt idx="76">
                  <c:v>33.094823067640213</c:v>
                </c:pt>
                <c:pt idx="77">
                  <c:v>42.968416690030111</c:v>
                </c:pt>
                <c:pt idx="78">
                  <c:v>45.650133476358228</c:v>
                </c:pt>
                <c:pt idx="79">
                  <c:v>44.035008593683337</c:v>
                </c:pt>
                <c:pt idx="80">
                  <c:v>46.503406999280813</c:v>
                </c:pt>
                <c:pt idx="81">
                  <c:v>44.004534539293246</c:v>
                </c:pt>
                <c:pt idx="82">
                  <c:v>42.876994526859832</c:v>
                </c:pt>
                <c:pt idx="83">
                  <c:v>38.519204749076636</c:v>
                </c:pt>
                <c:pt idx="84">
                  <c:v>40.012433414191158</c:v>
                </c:pt>
                <c:pt idx="85">
                  <c:v>35.471799310067411</c:v>
                </c:pt>
                <c:pt idx="86">
                  <c:v>44.370223191974354</c:v>
                </c:pt>
                <c:pt idx="87">
                  <c:v>63.904092056023501</c:v>
                </c:pt>
                <c:pt idx="88">
                  <c:v>47.14336214147275</c:v>
                </c:pt>
                <c:pt idx="89">
                  <c:v>47.874739446834965</c:v>
                </c:pt>
              </c:numCache>
            </c:numRef>
          </c:val>
          <c:extLst>
            <c:ext xmlns:c16="http://schemas.microsoft.com/office/drawing/2014/chart" uri="{C3380CC4-5D6E-409C-BE32-E72D297353CC}">
              <c16:uniqueId val="{00000011-D12B-7741-AB06-16E8DE3481D2}"/>
            </c:ext>
          </c:extLst>
        </c:ser>
        <c:ser>
          <c:idx val="18"/>
          <c:order val="18"/>
          <c:tx>
            <c:strRef>
              <c:f>Sheet2!$A$56</c:f>
              <c:strCache>
                <c:ptCount val="1"/>
                <c:pt idx="0">
                  <c:v>Rio de Janeiro</c:v>
                </c:pt>
              </c:strCache>
            </c:strRef>
          </c:tx>
          <c:spPr>
            <a:solidFill>
              <a:schemeClr val="accent1">
                <a:lumMod val="8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Sheet2!$C$56:$CN$56</c:f>
              <c:numCache>
                <c:formatCode>0.00</c:formatCode>
                <c:ptCount val="90"/>
                <c:pt idx="0">
                  <c:v>73.365854975789887</c:v>
                </c:pt>
                <c:pt idx="1">
                  <c:v>65.486989542526402</c:v>
                </c:pt>
                <c:pt idx="2">
                  <c:v>63.152510895633526</c:v>
                </c:pt>
                <c:pt idx="3">
                  <c:v>60.34992064506681</c:v>
                </c:pt>
                <c:pt idx="4">
                  <c:v>64.921607995232037</c:v>
                </c:pt>
                <c:pt idx="5">
                  <c:v>64.885131766374343</c:v>
                </c:pt>
                <c:pt idx="6">
                  <c:v>67.657325159559633</c:v>
                </c:pt>
                <c:pt idx="7">
                  <c:v>73.019330801641729</c:v>
                </c:pt>
                <c:pt idx="8">
                  <c:v>67.943055618944967</c:v>
                </c:pt>
                <c:pt idx="9">
                  <c:v>66.441450864302922</c:v>
                </c:pt>
                <c:pt idx="10">
                  <c:v>60.447190588687342</c:v>
                </c:pt>
                <c:pt idx="11">
                  <c:v>64.064416617076063</c:v>
                </c:pt>
                <c:pt idx="12">
                  <c:v>71.196271377008273</c:v>
                </c:pt>
                <c:pt idx="13">
                  <c:v>58.120761637566204</c:v>
                </c:pt>
                <c:pt idx="14">
                  <c:v>60.966678960707249</c:v>
                </c:pt>
                <c:pt idx="15">
                  <c:v>64.694770231148908</c:v>
                </c:pt>
                <c:pt idx="16">
                  <c:v>76.126777822195308</c:v>
                </c:pt>
                <c:pt idx="17">
                  <c:v>69.993856202262904</c:v>
                </c:pt>
                <c:pt idx="18">
                  <c:v>68.090535699525276</c:v>
                </c:pt>
                <c:pt idx="19">
                  <c:v>64.54371304839195</c:v>
                </c:pt>
                <c:pt idx="20">
                  <c:v>64.67664336921807</c:v>
                </c:pt>
                <c:pt idx="21">
                  <c:v>63.23253670206158</c:v>
                </c:pt>
                <c:pt idx="22">
                  <c:v>61.196285878497818</c:v>
                </c:pt>
                <c:pt idx="23">
                  <c:v>71.093552492733551</c:v>
                </c:pt>
                <c:pt idx="24">
                  <c:v>66.079602327386951</c:v>
                </c:pt>
                <c:pt idx="25">
                  <c:v>65.430407653380058</c:v>
                </c:pt>
                <c:pt idx="26">
                  <c:v>68.429927489763756</c:v>
                </c:pt>
                <c:pt idx="27">
                  <c:v>73.226754803259155</c:v>
                </c:pt>
                <c:pt idx="28">
                  <c:v>75.949765797010286</c:v>
                </c:pt>
                <c:pt idx="29">
                  <c:v>77.446520184303964</c:v>
                </c:pt>
                <c:pt idx="30">
                  <c:v>78.107736981903585</c:v>
                </c:pt>
                <c:pt idx="31">
                  <c:v>71.675900859798233</c:v>
                </c:pt>
                <c:pt idx="32">
                  <c:v>63.609055929082935</c:v>
                </c:pt>
                <c:pt idx="33">
                  <c:v>66.927162040673736</c:v>
                </c:pt>
                <c:pt idx="34">
                  <c:v>63.001938687650565</c:v>
                </c:pt>
                <c:pt idx="35">
                  <c:v>69.572029231072193</c:v>
                </c:pt>
                <c:pt idx="36">
                  <c:v>71.164730620739718</c:v>
                </c:pt>
                <c:pt idx="37">
                  <c:v>60.494207891928177</c:v>
                </c:pt>
                <c:pt idx="38">
                  <c:v>66.894129035329712</c:v>
                </c:pt>
                <c:pt idx="39">
                  <c:v>63.694168463628948</c:v>
                </c:pt>
                <c:pt idx="40">
                  <c:v>71.248467906728152</c:v>
                </c:pt>
                <c:pt idx="41">
                  <c:v>69.388303910842282</c:v>
                </c:pt>
                <c:pt idx="42">
                  <c:v>75.42935097143625</c:v>
                </c:pt>
                <c:pt idx="43">
                  <c:v>71.798741500366404</c:v>
                </c:pt>
                <c:pt idx="44">
                  <c:v>66.870204096475874</c:v>
                </c:pt>
                <c:pt idx="45">
                  <c:v>66.636935942650965</c:v>
                </c:pt>
                <c:pt idx="46">
                  <c:v>64.088929954717273</c:v>
                </c:pt>
                <c:pt idx="47">
                  <c:v>68.867936490771314</c:v>
                </c:pt>
                <c:pt idx="48">
                  <c:v>68.508318201207928</c:v>
                </c:pt>
                <c:pt idx="49">
                  <c:v>60.378928622211241</c:v>
                </c:pt>
                <c:pt idx="50">
                  <c:v>71.357975193415371</c:v>
                </c:pt>
                <c:pt idx="51">
                  <c:v>66.777544936002187</c:v>
                </c:pt>
                <c:pt idx="52">
                  <c:v>71.515318217524978</c:v>
                </c:pt>
                <c:pt idx="53">
                  <c:v>70.845153485206254</c:v>
                </c:pt>
                <c:pt idx="54">
                  <c:v>71.999002328676752</c:v>
                </c:pt>
                <c:pt idx="55">
                  <c:v>71.526973256347915</c:v>
                </c:pt>
                <c:pt idx="56">
                  <c:v>66.806682533059515</c:v>
                </c:pt>
                <c:pt idx="57">
                  <c:v>66.113207723094931</c:v>
                </c:pt>
                <c:pt idx="58">
                  <c:v>64.050265851435555</c:v>
                </c:pt>
                <c:pt idx="59">
                  <c:v>70.763568213445723</c:v>
                </c:pt>
                <c:pt idx="60">
                  <c:v>71.566989824408921</c:v>
                </c:pt>
                <c:pt idx="61">
                  <c:v>61.882625387179097</c:v>
                </c:pt>
                <c:pt idx="62">
                  <c:v>67.060748477420404</c:v>
                </c:pt>
                <c:pt idx="63">
                  <c:v>70.281147177838932</c:v>
                </c:pt>
                <c:pt idx="64">
                  <c:v>77.260608390076939</c:v>
                </c:pt>
                <c:pt idx="65">
                  <c:v>74.399318897259036</c:v>
                </c:pt>
                <c:pt idx="66">
                  <c:v>74.903230204698616</c:v>
                </c:pt>
                <c:pt idx="67">
                  <c:v>72.887584974940253</c:v>
                </c:pt>
                <c:pt idx="68">
                  <c:v>68.195996940157869</c:v>
                </c:pt>
                <c:pt idx="69">
                  <c:v>68.786789507500842</c:v>
                </c:pt>
                <c:pt idx="70">
                  <c:v>65.305747027372178</c:v>
                </c:pt>
                <c:pt idx="71">
                  <c:v>69.545552510657004</c:v>
                </c:pt>
                <c:pt idx="72">
                  <c:v>71.270674297049283</c:v>
                </c:pt>
                <c:pt idx="73">
                  <c:v>64.867427159752779</c:v>
                </c:pt>
                <c:pt idx="74">
                  <c:v>72.975135765250513</c:v>
                </c:pt>
                <c:pt idx="75">
                  <c:v>92.34611001872662</c:v>
                </c:pt>
                <c:pt idx="76">
                  <c:v>120.03209224545466</c:v>
                </c:pt>
                <c:pt idx="77">
                  <c:v>82.965813627848917</c:v>
                </c:pt>
                <c:pt idx="78">
                  <c:v>76.683491121742364</c:v>
                </c:pt>
                <c:pt idx="79">
                  <c:v>77.950320591351385</c:v>
                </c:pt>
                <c:pt idx="80">
                  <c:v>77.806362697077631</c:v>
                </c:pt>
                <c:pt idx="81">
                  <c:v>75.071162705876347</c:v>
                </c:pt>
                <c:pt idx="82">
                  <c:v>82.102066262206407</c:v>
                </c:pt>
                <c:pt idx="83">
                  <c:v>103.20053524696755</c:v>
                </c:pt>
                <c:pt idx="84">
                  <c:v>94.741569379441856</c:v>
                </c:pt>
                <c:pt idx="85">
                  <c:v>74.000115972479634</c:v>
                </c:pt>
                <c:pt idx="86">
                  <c:v>99.803128942106994</c:v>
                </c:pt>
                <c:pt idx="87">
                  <c:v>116.30646194164996</c:v>
                </c:pt>
                <c:pt idx="88">
                  <c:v>105.35414534530288</c:v>
                </c:pt>
                <c:pt idx="89">
                  <c:v>88.822020766905169</c:v>
                </c:pt>
              </c:numCache>
            </c:numRef>
          </c:val>
          <c:extLst>
            <c:ext xmlns:c16="http://schemas.microsoft.com/office/drawing/2014/chart" uri="{C3380CC4-5D6E-409C-BE32-E72D297353CC}">
              <c16:uniqueId val="{00000012-D12B-7741-AB06-16E8DE3481D2}"/>
            </c:ext>
          </c:extLst>
        </c:ser>
        <c:ser>
          <c:idx val="19"/>
          <c:order val="19"/>
          <c:tx>
            <c:strRef>
              <c:f>Sheet2!$A$57</c:f>
              <c:strCache>
                <c:ptCount val="1"/>
                <c:pt idx="0">
                  <c:v>Rio Grande do Norte</c:v>
                </c:pt>
              </c:strCache>
            </c:strRef>
          </c:tx>
          <c:spPr>
            <a:solidFill>
              <a:schemeClr val="accent2">
                <a:lumMod val="8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Sheet2!$C$57:$CN$57</c:f>
              <c:numCache>
                <c:formatCode>0.00</c:formatCode>
                <c:ptCount val="90"/>
                <c:pt idx="0">
                  <c:v>43.201497132391381</c:v>
                </c:pt>
                <c:pt idx="1">
                  <c:v>38.261677771515778</c:v>
                </c:pt>
                <c:pt idx="2">
                  <c:v>44.458374247880442</c:v>
                </c:pt>
                <c:pt idx="3">
                  <c:v>42.675362525907587</c:v>
                </c:pt>
                <c:pt idx="4">
                  <c:v>44.721441551122339</c:v>
                </c:pt>
                <c:pt idx="5">
                  <c:v>45.306035558326549</c:v>
                </c:pt>
                <c:pt idx="6">
                  <c:v>44.253766345358969</c:v>
                </c:pt>
                <c:pt idx="7">
                  <c:v>42.967659529509696</c:v>
                </c:pt>
                <c:pt idx="8">
                  <c:v>42.207687320144217</c:v>
                </c:pt>
                <c:pt idx="9">
                  <c:v>42.879970428429068</c:v>
                </c:pt>
                <c:pt idx="10">
                  <c:v>41.593863612579796</c:v>
                </c:pt>
                <c:pt idx="11">
                  <c:v>43.289186233472016</c:v>
                </c:pt>
                <c:pt idx="12">
                  <c:v>44.506743556036518</c:v>
                </c:pt>
                <c:pt idx="13">
                  <c:v>38.638360920057814</c:v>
                </c:pt>
                <c:pt idx="14">
                  <c:v>47.063266684581698</c:v>
                </c:pt>
                <c:pt idx="15">
                  <c:v>49.271173022870713</c:v>
                </c:pt>
                <c:pt idx="16">
                  <c:v>51.595284957911787</c:v>
                </c:pt>
                <c:pt idx="17">
                  <c:v>43.577098782020087</c:v>
                </c:pt>
                <c:pt idx="18">
                  <c:v>46.104570511377254</c:v>
                </c:pt>
                <c:pt idx="19">
                  <c:v>46.976112487017659</c:v>
                </c:pt>
                <c:pt idx="20">
                  <c:v>40.730061661594775</c:v>
                </c:pt>
                <c:pt idx="21">
                  <c:v>42.79271100394373</c:v>
                </c:pt>
                <c:pt idx="22">
                  <c:v>43.460893185268034</c:v>
                </c:pt>
                <c:pt idx="23">
                  <c:v>45.785005120309108</c:v>
                </c:pt>
                <c:pt idx="24">
                  <c:v>46.820170831752996</c:v>
                </c:pt>
                <c:pt idx="25">
                  <c:v>51.4820440184426</c:v>
                </c:pt>
                <c:pt idx="26">
                  <c:v>64.431691759247059</c:v>
                </c:pt>
                <c:pt idx="27">
                  <c:v>53.122332732277833</c:v>
                </c:pt>
                <c:pt idx="28">
                  <c:v>51.913698943136083</c:v>
                </c:pt>
                <c:pt idx="29">
                  <c:v>47.338156741385177</c:v>
                </c:pt>
                <c:pt idx="30">
                  <c:v>47.539595706242132</c:v>
                </c:pt>
                <c:pt idx="31">
                  <c:v>45.525206057672548</c:v>
                </c:pt>
                <c:pt idx="32">
                  <c:v>43.654701384000795</c:v>
                </c:pt>
                <c:pt idx="33">
                  <c:v>46.964055806650826</c:v>
                </c:pt>
                <c:pt idx="34">
                  <c:v>43.021607494450357</c:v>
                </c:pt>
                <c:pt idx="35">
                  <c:v>43.913694338816889</c:v>
                </c:pt>
                <c:pt idx="36">
                  <c:v>46.621003745933493</c:v>
                </c:pt>
                <c:pt idx="37">
                  <c:v>42.258304312827789</c:v>
                </c:pt>
                <c:pt idx="38">
                  <c:v>54.205827596953867</c:v>
                </c:pt>
                <c:pt idx="39">
                  <c:v>50.86964567752009</c:v>
                </c:pt>
                <c:pt idx="40">
                  <c:v>52.609022575686417</c:v>
                </c:pt>
                <c:pt idx="41">
                  <c:v>45.223799352324477</c:v>
                </c:pt>
                <c:pt idx="42">
                  <c:v>47.020205001250353</c:v>
                </c:pt>
                <c:pt idx="43">
                  <c:v>47.561978133466098</c:v>
                </c:pt>
                <c:pt idx="44">
                  <c:v>44.596483093969411</c:v>
                </c:pt>
                <c:pt idx="45">
                  <c:v>46.364374367515509</c:v>
                </c:pt>
                <c:pt idx="46">
                  <c:v>43.598479955677256</c:v>
                </c:pt>
                <c:pt idx="47">
                  <c:v>47.53346375808632</c:v>
                </c:pt>
                <c:pt idx="48">
                  <c:v>46.335020594939365</c:v>
                </c:pt>
                <c:pt idx="49">
                  <c:v>43.575614901940497</c:v>
                </c:pt>
                <c:pt idx="50">
                  <c:v>48.950707241427878</c:v>
                </c:pt>
                <c:pt idx="51">
                  <c:v>49.755533901885883</c:v>
                </c:pt>
                <c:pt idx="52">
                  <c:v>54.00961767859247</c:v>
                </c:pt>
                <c:pt idx="53">
                  <c:v>50.301666278625241</c:v>
                </c:pt>
                <c:pt idx="54">
                  <c:v>49.094426287938234</c:v>
                </c:pt>
                <c:pt idx="55">
                  <c:v>46.018838692616576</c:v>
                </c:pt>
                <c:pt idx="56">
                  <c:v>46.19130154842901</c:v>
                </c:pt>
                <c:pt idx="57">
                  <c:v>45.070292985648216</c:v>
                </c:pt>
                <c:pt idx="58">
                  <c:v>44.524160608908858</c:v>
                </c:pt>
                <c:pt idx="59">
                  <c:v>43.431895855430135</c:v>
                </c:pt>
                <c:pt idx="60">
                  <c:v>48.134324421354414</c:v>
                </c:pt>
                <c:pt idx="61">
                  <c:v>41.547221967958166</c:v>
                </c:pt>
                <c:pt idx="62">
                  <c:v>50.044869288789691</c:v>
                </c:pt>
                <c:pt idx="63">
                  <c:v>53.067522362642521</c:v>
                </c:pt>
                <c:pt idx="64">
                  <c:v>53.295647122933296</c:v>
                </c:pt>
                <c:pt idx="65">
                  <c:v>48.33393358660885</c:v>
                </c:pt>
                <c:pt idx="66">
                  <c:v>52.411663676806526</c:v>
                </c:pt>
                <c:pt idx="67">
                  <c:v>49.389010602953704</c:v>
                </c:pt>
                <c:pt idx="68">
                  <c:v>46.166748363846445</c:v>
                </c:pt>
                <c:pt idx="69">
                  <c:v>48.761667512154062</c:v>
                </c:pt>
                <c:pt idx="70">
                  <c:v>43.999563141084046</c:v>
                </c:pt>
                <c:pt idx="71">
                  <c:v>48.077293231281722</c:v>
                </c:pt>
                <c:pt idx="72">
                  <c:v>44.055668029081836</c:v>
                </c:pt>
                <c:pt idx="73">
                  <c:v>38.707870175840689</c:v>
                </c:pt>
                <c:pt idx="74">
                  <c:v>43.178516000243341</c:v>
                </c:pt>
                <c:pt idx="75">
                  <c:v>43.829306215188026</c:v>
                </c:pt>
                <c:pt idx="76">
                  <c:v>41.933526023827412</c:v>
                </c:pt>
                <c:pt idx="77">
                  <c:v>59.27850001344023</c:v>
                </c:pt>
                <c:pt idx="78">
                  <c:v>63.070060396161466</c:v>
                </c:pt>
                <c:pt idx="79">
                  <c:v>48.101885452433599</c:v>
                </c:pt>
                <c:pt idx="80">
                  <c:v>45.413838912444668</c:v>
                </c:pt>
                <c:pt idx="81">
                  <c:v>43.065335093296433</c:v>
                </c:pt>
                <c:pt idx="82">
                  <c:v>40.405583780044225</c:v>
                </c:pt>
                <c:pt idx="83">
                  <c:v>49.714713376426964</c:v>
                </c:pt>
                <c:pt idx="84">
                  <c:v>48.413132946537587</c:v>
                </c:pt>
                <c:pt idx="85">
                  <c:v>45.074296191603956</c:v>
                </c:pt>
                <c:pt idx="86">
                  <c:v>71.41715228349554</c:v>
                </c:pt>
                <c:pt idx="87">
                  <c:v>69.493076865398194</c:v>
                </c:pt>
                <c:pt idx="88">
                  <c:v>61.202575431537575</c:v>
                </c:pt>
                <c:pt idx="89">
                  <c:v>61.542118152378286</c:v>
                </c:pt>
              </c:numCache>
            </c:numRef>
          </c:val>
          <c:extLst>
            <c:ext xmlns:c16="http://schemas.microsoft.com/office/drawing/2014/chart" uri="{C3380CC4-5D6E-409C-BE32-E72D297353CC}">
              <c16:uniqueId val="{00000013-D12B-7741-AB06-16E8DE3481D2}"/>
            </c:ext>
          </c:extLst>
        </c:ser>
        <c:ser>
          <c:idx val="20"/>
          <c:order val="20"/>
          <c:tx>
            <c:strRef>
              <c:f>Sheet2!$A$58</c:f>
              <c:strCache>
                <c:ptCount val="1"/>
                <c:pt idx="0">
                  <c:v>Rio Grande do Sul</c:v>
                </c:pt>
              </c:strCache>
            </c:strRef>
          </c:tx>
          <c:spPr>
            <a:solidFill>
              <a:schemeClr val="accent3">
                <a:lumMod val="8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Sheet2!$C$58:$CN$58</c:f>
              <c:numCache>
                <c:formatCode>0.00</c:formatCode>
                <c:ptCount val="90"/>
                <c:pt idx="0">
                  <c:v>62.973197000788559</c:v>
                </c:pt>
                <c:pt idx="1">
                  <c:v>59.32361399278831</c:v>
                </c:pt>
                <c:pt idx="2">
                  <c:v>56.908448766905799</c:v>
                </c:pt>
                <c:pt idx="3">
                  <c:v>54.761635232788002</c:v>
                </c:pt>
                <c:pt idx="4">
                  <c:v>59.430954669494199</c:v>
                </c:pt>
                <c:pt idx="5">
                  <c:v>66.166582132788776</c:v>
                </c:pt>
                <c:pt idx="6">
                  <c:v>68.19710993380852</c:v>
                </c:pt>
                <c:pt idx="7">
                  <c:v>67.463615309651601</c:v>
                </c:pt>
                <c:pt idx="8">
                  <c:v>63.733526794121943</c:v>
                </c:pt>
                <c:pt idx="9">
                  <c:v>61.881900120945346</c:v>
                </c:pt>
                <c:pt idx="10">
                  <c:v>57.355701586513668</c:v>
                </c:pt>
                <c:pt idx="11">
                  <c:v>57.632998334670553</c:v>
                </c:pt>
                <c:pt idx="12">
                  <c:v>56.436840347753353</c:v>
                </c:pt>
                <c:pt idx="13">
                  <c:v>50.160153314748648</c:v>
                </c:pt>
                <c:pt idx="14">
                  <c:v>57.930442927845128</c:v>
                </c:pt>
                <c:pt idx="15">
                  <c:v>56.650212144909325</c:v>
                </c:pt>
                <c:pt idx="16">
                  <c:v>62.402360176572273</c:v>
                </c:pt>
                <c:pt idx="17">
                  <c:v>66.678686611239783</c:v>
                </c:pt>
                <c:pt idx="18">
                  <c:v>74.484538190528923</c:v>
                </c:pt>
                <c:pt idx="19">
                  <c:v>66.180819084542534</c:v>
                </c:pt>
                <c:pt idx="20">
                  <c:v>60.722057273969035</c:v>
                </c:pt>
                <c:pt idx="21">
                  <c:v>62.411250668120438</c:v>
                </c:pt>
                <c:pt idx="22">
                  <c:v>58.197157674290082</c:v>
                </c:pt>
                <c:pt idx="23">
                  <c:v>61.3443916823406</c:v>
                </c:pt>
                <c:pt idx="24">
                  <c:v>60.054046870154608</c:v>
                </c:pt>
                <c:pt idx="25">
                  <c:v>55.446772693040359</c:v>
                </c:pt>
                <c:pt idx="26">
                  <c:v>57.901032206618524</c:v>
                </c:pt>
                <c:pt idx="27">
                  <c:v>63.350019935320958</c:v>
                </c:pt>
                <c:pt idx="28">
                  <c:v>72.777211713108585</c:v>
                </c:pt>
                <c:pt idx="29">
                  <c:v>76.569352766579541</c:v>
                </c:pt>
                <c:pt idx="30">
                  <c:v>75.816240641474323</c:v>
                </c:pt>
                <c:pt idx="31">
                  <c:v>70.47357462455146</c:v>
                </c:pt>
                <c:pt idx="32">
                  <c:v>62.9778939440925</c:v>
                </c:pt>
                <c:pt idx="33">
                  <c:v>64.741062331103535</c:v>
                </c:pt>
                <c:pt idx="34">
                  <c:v>57.785850352190671</c:v>
                </c:pt>
                <c:pt idx="35">
                  <c:v>57.980773490453196</c:v>
                </c:pt>
                <c:pt idx="36">
                  <c:v>58.677573182476742</c:v>
                </c:pt>
                <c:pt idx="37">
                  <c:v>53.15778341139788</c:v>
                </c:pt>
                <c:pt idx="38">
                  <c:v>59.24279965503522</c:v>
                </c:pt>
                <c:pt idx="39">
                  <c:v>58.447949927999865</c:v>
                </c:pt>
                <c:pt idx="40">
                  <c:v>67.544563470737828</c:v>
                </c:pt>
                <c:pt idx="41">
                  <c:v>74.813022641294481</c:v>
                </c:pt>
                <c:pt idx="42">
                  <c:v>75.236942495713336</c:v>
                </c:pt>
                <c:pt idx="43">
                  <c:v>67.659375097976266</c:v>
                </c:pt>
                <c:pt idx="44">
                  <c:v>61.609685508873838</c:v>
                </c:pt>
                <c:pt idx="45">
                  <c:v>62.210238635967215</c:v>
                </c:pt>
                <c:pt idx="46">
                  <c:v>59.127988027796775</c:v>
                </c:pt>
                <c:pt idx="47">
                  <c:v>61.388893918030682</c:v>
                </c:pt>
                <c:pt idx="48">
                  <c:v>58.316243152342913</c:v>
                </c:pt>
                <c:pt idx="49">
                  <c:v>52.587888103777672</c:v>
                </c:pt>
                <c:pt idx="50">
                  <c:v>59.428373716471143</c:v>
                </c:pt>
                <c:pt idx="51">
                  <c:v>58.757564804774745</c:v>
                </c:pt>
                <c:pt idx="52">
                  <c:v>62.420534519958991</c:v>
                </c:pt>
                <c:pt idx="53">
                  <c:v>75.739621990351822</c:v>
                </c:pt>
                <c:pt idx="54">
                  <c:v>81.971083722689357</c:v>
                </c:pt>
                <c:pt idx="55">
                  <c:v>80.161664947718833</c:v>
                </c:pt>
                <c:pt idx="56">
                  <c:v>69.102144337777005</c:v>
                </c:pt>
                <c:pt idx="57">
                  <c:v>63.620929414573588</c:v>
                </c:pt>
                <c:pt idx="58">
                  <c:v>59.022357796233848</c:v>
                </c:pt>
                <c:pt idx="59">
                  <c:v>61.908601403138064</c:v>
                </c:pt>
                <c:pt idx="60">
                  <c:v>63.266667774140984</c:v>
                </c:pt>
                <c:pt idx="61">
                  <c:v>53.73887284955515</c:v>
                </c:pt>
                <c:pt idx="62">
                  <c:v>59.038928513323839</c:v>
                </c:pt>
                <c:pt idx="63">
                  <c:v>58.010559503935887</c:v>
                </c:pt>
                <c:pt idx="64">
                  <c:v>63.741299624627736</c:v>
                </c:pt>
                <c:pt idx="65">
                  <c:v>67.92509149188129</c:v>
                </c:pt>
                <c:pt idx="66">
                  <c:v>80.880783114426976</c:v>
                </c:pt>
                <c:pt idx="67">
                  <c:v>78.349413245164314</c:v>
                </c:pt>
                <c:pt idx="68">
                  <c:v>69.014986852258261</c:v>
                </c:pt>
                <c:pt idx="69">
                  <c:v>67.177985801300295</c:v>
                </c:pt>
                <c:pt idx="70">
                  <c:v>61.253877148928666</c:v>
                </c:pt>
                <c:pt idx="71">
                  <c:v>63.460036305820772</c:v>
                </c:pt>
                <c:pt idx="72">
                  <c:v>65.517094367639672</c:v>
                </c:pt>
                <c:pt idx="73">
                  <c:v>55.651011343544276</c:v>
                </c:pt>
                <c:pt idx="74">
                  <c:v>58.452383630776332</c:v>
                </c:pt>
                <c:pt idx="75">
                  <c:v>58.837572320270738</c:v>
                </c:pt>
                <c:pt idx="76">
                  <c:v>61.201230187622784</c:v>
                </c:pt>
                <c:pt idx="77">
                  <c:v>67.574352141075707</c:v>
                </c:pt>
                <c:pt idx="78">
                  <c:v>81.55495071204318</c:v>
                </c:pt>
                <c:pt idx="79">
                  <c:v>79.173784267895925</c:v>
                </c:pt>
                <c:pt idx="80">
                  <c:v>73.623565423817425</c:v>
                </c:pt>
                <c:pt idx="81">
                  <c:v>70.393233005102957</c:v>
                </c:pt>
                <c:pt idx="82">
                  <c:v>70.121850064777362</c:v>
                </c:pt>
                <c:pt idx="83">
                  <c:v>78.517212638075918</c:v>
                </c:pt>
                <c:pt idx="84">
                  <c:v>78.534721214871126</c:v>
                </c:pt>
                <c:pt idx="85">
                  <c:v>72.432982201743798</c:v>
                </c:pt>
                <c:pt idx="86">
                  <c:v>139.7972314212771</c:v>
                </c:pt>
                <c:pt idx="87">
                  <c:v>101.92617981325877</c:v>
                </c:pt>
                <c:pt idx="88">
                  <c:v>93.574588681948214</c:v>
                </c:pt>
                <c:pt idx="89">
                  <c:v>99.299893293978727</c:v>
                </c:pt>
              </c:numCache>
            </c:numRef>
          </c:val>
          <c:extLst>
            <c:ext xmlns:c16="http://schemas.microsoft.com/office/drawing/2014/chart" uri="{C3380CC4-5D6E-409C-BE32-E72D297353CC}">
              <c16:uniqueId val="{00000014-D12B-7741-AB06-16E8DE3481D2}"/>
            </c:ext>
          </c:extLst>
        </c:ser>
        <c:ser>
          <c:idx val="21"/>
          <c:order val="21"/>
          <c:tx>
            <c:strRef>
              <c:f>Sheet2!$A$59</c:f>
              <c:strCache>
                <c:ptCount val="1"/>
                <c:pt idx="0">
                  <c:v>Rondônia</c:v>
                </c:pt>
              </c:strCache>
            </c:strRef>
          </c:tx>
          <c:spPr>
            <a:solidFill>
              <a:schemeClr val="accent4">
                <a:lumMod val="8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Sheet2!$C$59:$CN$59</c:f>
              <c:numCache>
                <c:formatCode>0.00</c:formatCode>
                <c:ptCount val="90"/>
                <c:pt idx="0">
                  <c:v>35.96184948413304</c:v>
                </c:pt>
                <c:pt idx="1">
                  <c:v>30.556191729397852</c:v>
                </c:pt>
                <c:pt idx="2">
                  <c:v>34.937619593762165</c:v>
                </c:pt>
                <c:pt idx="3">
                  <c:v>38.010309264874792</c:v>
                </c:pt>
                <c:pt idx="4">
                  <c:v>37.213686016808559</c:v>
                </c:pt>
                <c:pt idx="5">
                  <c:v>36.132554465861517</c:v>
                </c:pt>
                <c:pt idx="6">
                  <c:v>38.124112586027117</c:v>
                </c:pt>
                <c:pt idx="7">
                  <c:v>35.904947823556881</c:v>
                </c:pt>
                <c:pt idx="8">
                  <c:v>34.937619593762165</c:v>
                </c:pt>
                <c:pt idx="9">
                  <c:v>36.473964429318478</c:v>
                </c:pt>
                <c:pt idx="10">
                  <c:v>36.246357787013835</c:v>
                </c:pt>
                <c:pt idx="11">
                  <c:v>36.872276053351598</c:v>
                </c:pt>
                <c:pt idx="12">
                  <c:v>38.626764785058739</c:v>
                </c:pt>
                <c:pt idx="13">
                  <c:v>32.236099454587816</c:v>
                </c:pt>
                <c:pt idx="14">
                  <c:v>37.948110059698998</c:v>
                </c:pt>
                <c:pt idx="15">
                  <c:v>38.852983026845315</c:v>
                </c:pt>
                <c:pt idx="16">
                  <c:v>41.00205632381784</c:v>
                </c:pt>
                <c:pt idx="17">
                  <c:v>34.158954509773757</c:v>
                </c:pt>
                <c:pt idx="18">
                  <c:v>37.665337257465765</c:v>
                </c:pt>
                <c:pt idx="19">
                  <c:v>39.022646708185256</c:v>
                </c:pt>
                <c:pt idx="20">
                  <c:v>37.948110059698998</c:v>
                </c:pt>
                <c:pt idx="21">
                  <c:v>39.022646708185256</c:v>
                </c:pt>
                <c:pt idx="22">
                  <c:v>37.552228136572474</c:v>
                </c:pt>
                <c:pt idx="23">
                  <c:v>38.287437422378865</c:v>
                </c:pt>
                <c:pt idx="24">
                  <c:v>37.095495443072963</c:v>
                </c:pt>
                <c:pt idx="25">
                  <c:v>37.039544469553995</c:v>
                </c:pt>
                <c:pt idx="26">
                  <c:v>37.990711019376384</c:v>
                </c:pt>
                <c:pt idx="27">
                  <c:v>42.075132086260737</c:v>
                </c:pt>
                <c:pt idx="28">
                  <c:v>42.354886953855555</c:v>
                </c:pt>
                <c:pt idx="29">
                  <c:v>37.375250310667781</c:v>
                </c:pt>
                <c:pt idx="30">
                  <c:v>39.333534383831513</c:v>
                </c:pt>
                <c:pt idx="31">
                  <c:v>40.732308721805602</c:v>
                </c:pt>
                <c:pt idx="32">
                  <c:v>39.948995092540116</c:v>
                </c:pt>
                <c:pt idx="33">
                  <c:v>39.333534383831513</c:v>
                </c:pt>
                <c:pt idx="34">
                  <c:v>37.878809072338456</c:v>
                </c:pt>
                <c:pt idx="35">
                  <c:v>36.088377919731613</c:v>
                </c:pt>
                <c:pt idx="36">
                  <c:v>34.610928857651061</c:v>
                </c:pt>
                <c:pt idx="37">
                  <c:v>34.55555137147882</c:v>
                </c:pt>
                <c:pt idx="38">
                  <c:v>42.972929269659559</c:v>
                </c:pt>
                <c:pt idx="39">
                  <c:v>40.037922502530748</c:v>
                </c:pt>
                <c:pt idx="40">
                  <c:v>39.539525126980578</c:v>
                </c:pt>
                <c:pt idx="41">
                  <c:v>37.988955514157809</c:v>
                </c:pt>
                <c:pt idx="42">
                  <c:v>41.311604684492309</c:v>
                </c:pt>
                <c:pt idx="43">
                  <c:v>36.826028304540735</c:v>
                </c:pt>
                <c:pt idx="44">
                  <c:v>39.705657585497299</c:v>
                </c:pt>
                <c:pt idx="45">
                  <c:v>37.490558138607632</c:v>
                </c:pt>
                <c:pt idx="46">
                  <c:v>36.493763387507279</c:v>
                </c:pt>
                <c:pt idx="47">
                  <c:v>35.164703719373485</c:v>
                </c:pt>
                <c:pt idx="48">
                  <c:v>40.510039605391249</c:v>
                </c:pt>
                <c:pt idx="49">
                  <c:v>31.634244410951592</c:v>
                </c:pt>
                <c:pt idx="50">
                  <c:v>39.48590939064821</c:v>
                </c:pt>
                <c:pt idx="51">
                  <c:v>38.518675298946455</c:v>
                </c:pt>
                <c:pt idx="52">
                  <c:v>42.160027173588368</c:v>
                </c:pt>
                <c:pt idx="53">
                  <c:v>38.461779175905171</c:v>
                </c:pt>
                <c:pt idx="54">
                  <c:v>40.965208589721485</c:v>
                </c:pt>
                <c:pt idx="55">
                  <c:v>39.599701636730771</c:v>
                </c:pt>
                <c:pt idx="56">
                  <c:v>42.216923296629645</c:v>
                </c:pt>
                <c:pt idx="57">
                  <c:v>37.892817945492375</c:v>
                </c:pt>
                <c:pt idx="58">
                  <c:v>38.234194683740057</c:v>
                </c:pt>
                <c:pt idx="59">
                  <c:v>41.363481451010443</c:v>
                </c:pt>
                <c:pt idx="60">
                  <c:v>40.850201859640734</c:v>
                </c:pt>
                <c:pt idx="61">
                  <c:v>34.323172361406122</c:v>
                </c:pt>
                <c:pt idx="62">
                  <c:v>40.231259407221934</c:v>
                </c:pt>
                <c:pt idx="63">
                  <c:v>43.551041652013673</c:v>
                </c:pt>
                <c:pt idx="64">
                  <c:v>43.269704173641493</c:v>
                </c:pt>
                <c:pt idx="65">
                  <c:v>37.530419614848995</c:v>
                </c:pt>
                <c:pt idx="66">
                  <c:v>41.01900434666404</c:v>
                </c:pt>
                <c:pt idx="67">
                  <c:v>38.993374502384334</c:v>
                </c:pt>
                <c:pt idx="68">
                  <c:v>40.625131876942987</c:v>
                </c:pt>
                <c:pt idx="69">
                  <c:v>36.967744658104628</c:v>
                </c:pt>
                <c:pt idx="70">
                  <c:v>39.668584450477567</c:v>
                </c:pt>
                <c:pt idx="71">
                  <c:v>38.599502032663281</c:v>
                </c:pt>
                <c:pt idx="72">
                  <c:v>26.051234093717646</c:v>
                </c:pt>
                <c:pt idx="73">
                  <c:v>34.233993520590495</c:v>
                </c:pt>
                <c:pt idx="74">
                  <c:v>41.526112465626845</c:v>
                </c:pt>
                <c:pt idx="75">
                  <c:v>38.408870779199091</c:v>
                </c:pt>
                <c:pt idx="76">
                  <c:v>47.259610567449315</c:v>
                </c:pt>
                <c:pt idx="77">
                  <c:v>33.009362858065309</c:v>
                </c:pt>
                <c:pt idx="78">
                  <c:v>58.169956469946449</c:v>
                </c:pt>
                <c:pt idx="79">
                  <c:v>55.498035024436945</c:v>
                </c:pt>
                <c:pt idx="80">
                  <c:v>52.770448548812666</c:v>
                </c:pt>
                <c:pt idx="81">
                  <c:v>46.702960266301503</c:v>
                </c:pt>
                <c:pt idx="82">
                  <c:v>42.917738218496375</c:v>
                </c:pt>
                <c:pt idx="83">
                  <c:v>54.273404361911759</c:v>
                </c:pt>
                <c:pt idx="84">
                  <c:v>62.901484029702857</c:v>
                </c:pt>
                <c:pt idx="85">
                  <c:v>72.364539149215673</c:v>
                </c:pt>
                <c:pt idx="86">
                  <c:v>113.16700622335037</c:v>
                </c:pt>
                <c:pt idx="87">
                  <c:v>92.960600291684756</c:v>
                </c:pt>
                <c:pt idx="88">
                  <c:v>71.585228727608737</c:v>
                </c:pt>
                <c:pt idx="89">
                  <c:v>56.667000656847357</c:v>
                </c:pt>
              </c:numCache>
            </c:numRef>
          </c:val>
          <c:extLst>
            <c:ext xmlns:c16="http://schemas.microsoft.com/office/drawing/2014/chart" uri="{C3380CC4-5D6E-409C-BE32-E72D297353CC}">
              <c16:uniqueId val="{00000015-D12B-7741-AB06-16E8DE3481D2}"/>
            </c:ext>
          </c:extLst>
        </c:ser>
        <c:ser>
          <c:idx val="22"/>
          <c:order val="22"/>
          <c:tx>
            <c:strRef>
              <c:f>Sheet2!$A$60</c:f>
              <c:strCache>
                <c:ptCount val="1"/>
                <c:pt idx="0">
                  <c:v>Roraima</c:v>
                </c:pt>
              </c:strCache>
            </c:strRef>
          </c:tx>
          <c:spPr>
            <a:solidFill>
              <a:schemeClr val="accent5">
                <a:lumMod val="8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Sheet2!$C$60:$CN$60</c:f>
              <c:numCache>
                <c:formatCode>0.00</c:formatCode>
                <c:ptCount val="90"/>
                <c:pt idx="0">
                  <c:v>31.835699552045941</c:v>
                </c:pt>
                <c:pt idx="1">
                  <c:v>25.07061339723618</c:v>
                </c:pt>
                <c:pt idx="2">
                  <c:v>24.87164027503589</c:v>
                </c:pt>
                <c:pt idx="3">
                  <c:v>29.05007584124192</c:v>
                </c:pt>
                <c:pt idx="4">
                  <c:v>29.448022085642496</c:v>
                </c:pt>
                <c:pt idx="5">
                  <c:v>28.055210230240487</c:v>
                </c:pt>
                <c:pt idx="6">
                  <c:v>31.835699552045941</c:v>
                </c:pt>
                <c:pt idx="7">
                  <c:v>28.453156474641059</c:v>
                </c:pt>
                <c:pt idx="8">
                  <c:v>29.448022085642496</c:v>
                </c:pt>
                <c:pt idx="9">
                  <c:v>31.03980706324479</c:v>
                </c:pt>
                <c:pt idx="10">
                  <c:v>30.641860818844219</c:v>
                </c:pt>
                <c:pt idx="11">
                  <c:v>32.830565163047375</c:v>
                </c:pt>
                <c:pt idx="12">
                  <c:v>30.652704854004135</c:v>
                </c:pt>
                <c:pt idx="13">
                  <c:v>30.454945467849267</c:v>
                </c:pt>
                <c:pt idx="14">
                  <c:v>31.641501784778459</c:v>
                </c:pt>
                <c:pt idx="15">
                  <c:v>29.070629764765211</c:v>
                </c:pt>
                <c:pt idx="16">
                  <c:v>35.398930121720902</c:v>
                </c:pt>
                <c:pt idx="17">
                  <c:v>36.783245824804958</c:v>
                </c:pt>
                <c:pt idx="18">
                  <c:v>33.421336260172247</c:v>
                </c:pt>
                <c:pt idx="19">
                  <c:v>32.037020557088191</c:v>
                </c:pt>
                <c:pt idx="20">
                  <c:v>31.443742398623595</c:v>
                </c:pt>
                <c:pt idx="21">
                  <c:v>34.607892577101438</c:v>
                </c:pt>
                <c:pt idx="22">
                  <c:v>31.443742398623595</c:v>
                </c:pt>
                <c:pt idx="23">
                  <c:v>29.663907923229807</c:v>
                </c:pt>
                <c:pt idx="24">
                  <c:v>28.975417566881681</c:v>
                </c:pt>
                <c:pt idx="25">
                  <c:v>31.892405912540912</c:v>
                </c:pt>
                <c:pt idx="26">
                  <c:v>34.031530699357681</c:v>
                </c:pt>
                <c:pt idx="27">
                  <c:v>26.447361000643681</c:v>
                </c:pt>
                <c:pt idx="28">
                  <c:v>28.392019897749837</c:v>
                </c:pt>
                <c:pt idx="29">
                  <c:v>35.392791927331984</c:v>
                </c:pt>
                <c:pt idx="30">
                  <c:v>35.003860147910757</c:v>
                </c:pt>
                <c:pt idx="31">
                  <c:v>38.115314383280598</c:v>
                </c:pt>
                <c:pt idx="32">
                  <c:v>30.531144684566602</c:v>
                </c:pt>
                <c:pt idx="33">
                  <c:v>29.753281125724143</c:v>
                </c:pt>
                <c:pt idx="34">
                  <c:v>30.920076463987833</c:v>
                </c:pt>
                <c:pt idx="35">
                  <c:v>32.281337691962143</c:v>
                </c:pt>
                <c:pt idx="36">
                  <c:v>35.971498327708005</c:v>
                </c:pt>
                <c:pt idx="37">
                  <c:v>26.978623745781004</c:v>
                </c:pt>
                <c:pt idx="38">
                  <c:v>30.99671664408881</c:v>
                </c:pt>
                <c:pt idx="39">
                  <c:v>30.99671664408881</c:v>
                </c:pt>
                <c:pt idx="40">
                  <c:v>38.458889169517597</c:v>
                </c:pt>
                <c:pt idx="41">
                  <c:v>37.502200384206219</c:v>
                </c:pt>
                <c:pt idx="42">
                  <c:v>43.625008610199068</c:v>
                </c:pt>
                <c:pt idx="43">
                  <c:v>38.267551412455326</c:v>
                </c:pt>
                <c:pt idx="44">
                  <c:v>35.971498327708005</c:v>
                </c:pt>
                <c:pt idx="45">
                  <c:v>35.780160570645727</c:v>
                </c:pt>
                <c:pt idx="46">
                  <c:v>32.527418700587027</c:v>
                </c:pt>
                <c:pt idx="47">
                  <c:v>38.458889169517597</c:v>
                </c:pt>
                <c:pt idx="48">
                  <c:v>36.075536623607277</c:v>
                </c:pt>
                <c:pt idx="49">
                  <c:v>26.70977230786308</c:v>
                </c:pt>
                <c:pt idx="50">
                  <c:v>33.647375504710631</c:v>
                </c:pt>
                <c:pt idx="51">
                  <c:v>31.392654465735177</c:v>
                </c:pt>
                <c:pt idx="52">
                  <c:v>39.024017982267488</c:v>
                </c:pt>
                <c:pt idx="53">
                  <c:v>43.880340220060774</c:v>
                </c:pt>
                <c:pt idx="54">
                  <c:v>36.769296943292034</c:v>
                </c:pt>
                <c:pt idx="55">
                  <c:v>39.544338222031051</c:v>
                </c:pt>
                <c:pt idx="56">
                  <c:v>45.961621179115042</c:v>
                </c:pt>
                <c:pt idx="57">
                  <c:v>41.452179101164127</c:v>
                </c:pt>
                <c:pt idx="58">
                  <c:v>38.156817582661539</c:v>
                </c:pt>
                <c:pt idx="59">
                  <c:v>32.606735025183497</c:v>
                </c:pt>
                <c:pt idx="60">
                  <c:v>35.822708956172484</c:v>
                </c:pt>
                <c:pt idx="61">
                  <c:v>29.384526240547014</c:v>
                </c:pt>
                <c:pt idx="62">
                  <c:v>34.66713769952176</c:v>
                </c:pt>
                <c:pt idx="63">
                  <c:v>34.336974483335837</c:v>
                </c:pt>
                <c:pt idx="64">
                  <c:v>36.152872172358407</c:v>
                </c:pt>
                <c:pt idx="65">
                  <c:v>34.006811267149914</c:v>
                </c:pt>
                <c:pt idx="66">
                  <c:v>43.251381320355719</c:v>
                </c:pt>
                <c:pt idx="67">
                  <c:v>38.133851469473932</c:v>
                </c:pt>
                <c:pt idx="68">
                  <c:v>40.114830766589463</c:v>
                </c:pt>
                <c:pt idx="69">
                  <c:v>35.162382523800638</c:v>
                </c:pt>
                <c:pt idx="70">
                  <c:v>35.162382523800638</c:v>
                </c:pt>
                <c:pt idx="71">
                  <c:v>33.016321618592151</c:v>
                </c:pt>
                <c:pt idx="72">
                  <c:v>37.231792465235806</c:v>
                </c:pt>
                <c:pt idx="73">
                  <c:v>30.102300291041715</c:v>
                </c:pt>
                <c:pt idx="74">
                  <c:v>35.330594552117383</c:v>
                </c:pt>
                <c:pt idx="75">
                  <c:v>33.429396638998959</c:v>
                </c:pt>
                <c:pt idx="76">
                  <c:v>50.698611016491306</c:v>
                </c:pt>
                <c:pt idx="77">
                  <c:v>72.720820176779725</c:v>
                </c:pt>
                <c:pt idx="78">
                  <c:v>58.14496950953847</c:v>
                </c:pt>
                <c:pt idx="79">
                  <c:v>32.47879768243974</c:v>
                </c:pt>
                <c:pt idx="80">
                  <c:v>31.845065044733602</c:v>
                </c:pt>
                <c:pt idx="81">
                  <c:v>31.052899247600926</c:v>
                </c:pt>
                <c:pt idx="82">
                  <c:v>38.340824581221554</c:v>
                </c:pt>
                <c:pt idx="83">
                  <c:v>40.083589334913441</c:v>
                </c:pt>
                <c:pt idx="84">
                  <c:v>41.192621450899189</c:v>
                </c:pt>
                <c:pt idx="85">
                  <c:v>40.558888813193043</c:v>
                </c:pt>
                <c:pt idx="86">
                  <c:v>50.064878378785167</c:v>
                </c:pt>
                <c:pt idx="87">
                  <c:v>50.38174469763824</c:v>
                </c:pt>
                <c:pt idx="88">
                  <c:v>44.202851480003361</c:v>
                </c:pt>
                <c:pt idx="89">
                  <c:v>44.044418320576824</c:v>
                </c:pt>
              </c:numCache>
            </c:numRef>
          </c:val>
          <c:extLst>
            <c:ext xmlns:c16="http://schemas.microsoft.com/office/drawing/2014/chart" uri="{C3380CC4-5D6E-409C-BE32-E72D297353CC}">
              <c16:uniqueId val="{00000016-D12B-7741-AB06-16E8DE3481D2}"/>
            </c:ext>
          </c:extLst>
        </c:ser>
        <c:ser>
          <c:idx val="23"/>
          <c:order val="23"/>
          <c:tx>
            <c:strRef>
              <c:f>Sheet2!$A$61</c:f>
              <c:strCache>
                <c:ptCount val="1"/>
                <c:pt idx="0">
                  <c:v>Santa Catarina</c:v>
                </c:pt>
              </c:strCache>
            </c:strRef>
          </c:tx>
          <c:spPr>
            <a:solidFill>
              <a:schemeClr val="accent6">
                <a:lumMod val="8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Sheet2!$C$61:$CN$61</c:f>
              <c:numCache>
                <c:formatCode>0.00</c:formatCode>
                <c:ptCount val="90"/>
                <c:pt idx="0">
                  <c:v>42.758543117409687</c:v>
                </c:pt>
                <c:pt idx="1">
                  <c:v>41.858518572840332</c:v>
                </c:pt>
                <c:pt idx="2">
                  <c:v>43.584795158325811</c:v>
                </c:pt>
                <c:pt idx="3">
                  <c:v>41.947045577224202</c:v>
                </c:pt>
                <c:pt idx="4">
                  <c:v>44.27825669266614</c:v>
                </c:pt>
                <c:pt idx="5">
                  <c:v>48.380007895785489</c:v>
                </c:pt>
                <c:pt idx="6">
                  <c:v>48.070163380441947</c:v>
                </c:pt>
                <c:pt idx="7">
                  <c:v>49.11773293231775</c:v>
                </c:pt>
                <c:pt idx="8">
                  <c:v>45.532389254770976</c:v>
                </c:pt>
                <c:pt idx="9">
                  <c:v>46.18158728691936</c:v>
                </c:pt>
                <c:pt idx="10">
                  <c:v>42.670016113025817</c:v>
                </c:pt>
                <c:pt idx="11">
                  <c:v>42.832315621062911</c:v>
                </c:pt>
                <c:pt idx="12">
                  <c:v>43.729533859593296</c:v>
                </c:pt>
                <c:pt idx="13">
                  <c:v>38.831591435346425</c:v>
                </c:pt>
                <c:pt idx="14">
                  <c:v>43.773527354421859</c:v>
                </c:pt>
                <c:pt idx="15">
                  <c:v>41.691168599203131</c:v>
                </c:pt>
                <c:pt idx="16">
                  <c:v>47.615625902783172</c:v>
                </c:pt>
                <c:pt idx="17">
                  <c:v>48.378179813144961</c:v>
                </c:pt>
                <c:pt idx="18">
                  <c:v>51.926988395982512</c:v>
                </c:pt>
                <c:pt idx="19">
                  <c:v>46.545117528621432</c:v>
                </c:pt>
                <c:pt idx="20">
                  <c:v>46.075853583783413</c:v>
                </c:pt>
                <c:pt idx="21">
                  <c:v>47.014381473459459</c:v>
                </c:pt>
                <c:pt idx="22">
                  <c:v>45.870550607916776</c:v>
                </c:pt>
                <c:pt idx="23">
                  <c:v>45.973202095850091</c:v>
                </c:pt>
                <c:pt idx="24">
                  <c:v>45.336458601793517</c:v>
                </c:pt>
                <c:pt idx="25">
                  <c:v>41.00974263564725</c:v>
                </c:pt>
                <c:pt idx="26">
                  <c:v>45.336458601793517</c:v>
                </c:pt>
                <c:pt idx="27">
                  <c:v>45.58245917511956</c:v>
                </c:pt>
                <c:pt idx="28">
                  <c:v>50.039410738909027</c:v>
                </c:pt>
                <c:pt idx="29">
                  <c:v>55.176481534835197</c:v>
                </c:pt>
                <c:pt idx="30">
                  <c:v>55.42248210816124</c:v>
                </c:pt>
                <c:pt idx="31">
                  <c:v>52.079768435319139</c:v>
                </c:pt>
                <c:pt idx="32">
                  <c:v>47.839876200935002</c:v>
                </c:pt>
                <c:pt idx="33">
                  <c:v>48.375289213468157</c:v>
                </c:pt>
                <c:pt idx="34">
                  <c:v>44.714221857498238</c:v>
                </c:pt>
                <c:pt idx="35">
                  <c:v>44.337985686528995</c:v>
                </c:pt>
                <c:pt idx="36">
                  <c:v>42.7929024914582</c:v>
                </c:pt>
                <c:pt idx="37">
                  <c:v>40.778950805444985</c:v>
                </c:pt>
                <c:pt idx="38">
                  <c:v>44.906837594507543</c:v>
                </c:pt>
                <c:pt idx="39">
                  <c:v>43.792736661819376</c:v>
                </c:pt>
                <c:pt idx="40">
                  <c:v>50.363075495621366</c:v>
                </c:pt>
                <c:pt idx="41">
                  <c:v>52.162777002271483</c:v>
                </c:pt>
                <c:pt idx="42">
                  <c:v>52.848377576233425</c:v>
                </c:pt>
                <c:pt idx="43">
                  <c:v>50.934409307256324</c:v>
                </c:pt>
                <c:pt idx="44">
                  <c:v>45.878105074286964</c:v>
                </c:pt>
                <c:pt idx="45">
                  <c:v>46.663689065285027</c:v>
                </c:pt>
                <c:pt idx="46">
                  <c:v>44.606887343399187</c:v>
                </c:pt>
                <c:pt idx="47">
                  <c:v>47.120756114592993</c:v>
                </c:pt>
                <c:pt idx="48">
                  <c:v>44.463326518261482</c:v>
                </c:pt>
                <c:pt idx="49">
                  <c:v>40.816938011678054</c:v>
                </c:pt>
                <c:pt idx="50">
                  <c:v>44.477459807046685</c:v>
                </c:pt>
                <c:pt idx="51">
                  <c:v>44.774258871536034</c:v>
                </c:pt>
                <c:pt idx="52">
                  <c:v>47.883582404281597</c:v>
                </c:pt>
                <c:pt idx="53">
                  <c:v>55.006759952025966</c:v>
                </c:pt>
                <c:pt idx="54">
                  <c:v>56.77342105017685</c:v>
                </c:pt>
                <c:pt idx="55">
                  <c:v>53.91849671556502</c:v>
                </c:pt>
                <c:pt idx="56">
                  <c:v>50.314508075337216</c:v>
                </c:pt>
                <c:pt idx="57">
                  <c:v>47.191051253806449</c:v>
                </c:pt>
                <c:pt idx="58">
                  <c:v>46.484386814546092</c:v>
                </c:pt>
                <c:pt idx="59">
                  <c:v>46.343053926694026</c:v>
                </c:pt>
                <c:pt idx="60">
                  <c:v>47.091414288880564</c:v>
                </c:pt>
                <c:pt idx="61">
                  <c:v>42.960098749607106</c:v>
                </c:pt>
                <c:pt idx="62">
                  <c:v>46.547085552287101</c:v>
                </c:pt>
                <c:pt idx="63">
                  <c:v>44.648913547756052</c:v>
                </c:pt>
                <c:pt idx="64">
                  <c:v>47.984671702777526</c:v>
                </c:pt>
                <c:pt idx="65">
                  <c:v>50.217815237519936</c:v>
                </c:pt>
                <c:pt idx="66">
                  <c:v>57.740717520183431</c:v>
                </c:pt>
                <c:pt idx="67">
                  <c:v>53.525659098357131</c:v>
                </c:pt>
                <c:pt idx="68">
                  <c:v>50.678401091560559</c:v>
                </c:pt>
                <c:pt idx="69">
                  <c:v>50.636529650284139</c:v>
                </c:pt>
                <c:pt idx="70">
                  <c:v>46.951842817959161</c:v>
                </c:pt>
                <c:pt idx="71">
                  <c:v>47.52408584873691</c:v>
                </c:pt>
                <c:pt idx="72">
                  <c:v>52.423287852936824</c:v>
                </c:pt>
                <c:pt idx="73">
                  <c:v>41.820050514980899</c:v>
                </c:pt>
                <c:pt idx="74">
                  <c:v>41.957933965409453</c:v>
                </c:pt>
                <c:pt idx="75">
                  <c:v>49.720772224537129</c:v>
                </c:pt>
                <c:pt idx="76">
                  <c:v>44.191645862352054</c:v>
                </c:pt>
                <c:pt idx="77">
                  <c:v>50.5067078919799</c:v>
                </c:pt>
                <c:pt idx="78">
                  <c:v>61.854515862250018</c:v>
                </c:pt>
                <c:pt idx="79">
                  <c:v>65.60494571390673</c:v>
                </c:pt>
                <c:pt idx="80">
                  <c:v>55.732490663222151</c:v>
                </c:pt>
                <c:pt idx="81">
                  <c:v>52.133732607036855</c:v>
                </c:pt>
                <c:pt idx="82">
                  <c:v>53.402260350979567</c:v>
                </c:pt>
                <c:pt idx="83">
                  <c:v>68.431556447692117</c:v>
                </c:pt>
                <c:pt idx="84">
                  <c:v>62.902430085507042</c:v>
                </c:pt>
                <c:pt idx="85">
                  <c:v>57.442245448536241</c:v>
                </c:pt>
                <c:pt idx="86">
                  <c:v>98.49014864111723</c:v>
                </c:pt>
                <c:pt idx="87">
                  <c:v>84.150269796547448</c:v>
                </c:pt>
                <c:pt idx="88">
                  <c:v>73.560820803634385</c:v>
                </c:pt>
                <c:pt idx="89">
                  <c:v>75.077538758348496</c:v>
                </c:pt>
              </c:numCache>
            </c:numRef>
          </c:val>
          <c:extLst>
            <c:ext xmlns:c16="http://schemas.microsoft.com/office/drawing/2014/chart" uri="{C3380CC4-5D6E-409C-BE32-E72D297353CC}">
              <c16:uniqueId val="{00000017-D12B-7741-AB06-16E8DE3481D2}"/>
            </c:ext>
          </c:extLst>
        </c:ser>
        <c:ser>
          <c:idx val="24"/>
          <c:order val="24"/>
          <c:tx>
            <c:strRef>
              <c:f>Sheet2!$A$62</c:f>
              <c:strCache>
                <c:ptCount val="1"/>
                <c:pt idx="0">
                  <c:v>São Paulo</c:v>
                </c:pt>
              </c:strCache>
            </c:strRef>
          </c:tx>
          <c:spPr>
            <a:solidFill>
              <a:schemeClr val="accent1">
                <a:lumMod val="60000"/>
                <a:lumOff val="4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Sheet2!$C$62:$CN$62</c:f>
              <c:numCache>
                <c:formatCode>0.00</c:formatCode>
                <c:ptCount val="90"/>
                <c:pt idx="0">
                  <c:v>51.904033101093319</c:v>
                </c:pt>
                <c:pt idx="1">
                  <c:v>53.025829214486372</c:v>
                </c:pt>
                <c:pt idx="2">
                  <c:v>50.619066643933998</c:v>
                </c:pt>
                <c:pt idx="3">
                  <c:v>49.121072237968718</c:v>
                </c:pt>
                <c:pt idx="4">
                  <c:v>56.450140178803366</c:v>
                </c:pt>
                <c:pt idx="5">
                  <c:v>56.098870688750992</c:v>
                </c:pt>
                <c:pt idx="6">
                  <c:v>55.126647390477011</c:v>
                </c:pt>
                <c:pt idx="7">
                  <c:v>56.660901872834785</c:v>
                </c:pt>
                <c:pt idx="8">
                  <c:v>52.164652400164428</c:v>
                </c:pt>
                <c:pt idx="9">
                  <c:v>55.804257568061907</c:v>
                </c:pt>
                <c:pt idx="10">
                  <c:v>48.9103105439373</c:v>
                </c:pt>
                <c:pt idx="11">
                  <c:v>52.069469699634112</c:v>
                </c:pt>
                <c:pt idx="12">
                  <c:v>56.621600935785814</c:v>
                </c:pt>
                <c:pt idx="13">
                  <c:v>45.481079087253846</c:v>
                </c:pt>
                <c:pt idx="14">
                  <c:v>52.546953943469937</c:v>
                </c:pt>
                <c:pt idx="15">
                  <c:v>54.297092535526012</c:v>
                </c:pt>
                <c:pt idx="16">
                  <c:v>59.752479498151253</c:v>
                </c:pt>
                <c:pt idx="17">
                  <c:v>57.425718667271042</c:v>
                </c:pt>
                <c:pt idx="18">
                  <c:v>58.961876350388465</c:v>
                </c:pt>
                <c:pt idx="19">
                  <c:v>54.860200190627708</c:v>
                </c:pt>
                <c:pt idx="20">
                  <c:v>53.567305014514211</c:v>
                </c:pt>
                <c:pt idx="21">
                  <c:v>51.828428575560174</c:v>
                </c:pt>
                <c:pt idx="22">
                  <c:v>49.810250739675695</c:v>
                </c:pt>
                <c:pt idx="23">
                  <c:v>52.585245264016855</c:v>
                </c:pt>
                <c:pt idx="24">
                  <c:v>51.584704513878407</c:v>
                </c:pt>
                <c:pt idx="25">
                  <c:v>48.883010363935632</c:v>
                </c:pt>
                <c:pt idx="26">
                  <c:v>55.734453096544847</c:v>
                </c:pt>
                <c:pt idx="27">
                  <c:v>56.918818604791063</c:v>
                </c:pt>
                <c:pt idx="28">
                  <c:v>57.332229206726062</c:v>
                </c:pt>
                <c:pt idx="29">
                  <c:v>62.168015923414366</c:v>
                </c:pt>
                <c:pt idx="30">
                  <c:v>61.566894561681856</c:v>
                </c:pt>
                <c:pt idx="31">
                  <c:v>57.169099617854414</c:v>
                </c:pt>
                <c:pt idx="32">
                  <c:v>52.775773977831669</c:v>
                </c:pt>
                <c:pt idx="33">
                  <c:v>54.375784739915233</c:v>
                </c:pt>
                <c:pt idx="34">
                  <c:v>50.54335672738268</c:v>
                </c:pt>
                <c:pt idx="35">
                  <c:v>53.341140909126565</c:v>
                </c:pt>
                <c:pt idx="36">
                  <c:v>51.045722144955484</c:v>
                </c:pt>
                <c:pt idx="37">
                  <c:v>48.52880591772908</c:v>
                </c:pt>
                <c:pt idx="38">
                  <c:v>52.170018644694501</c:v>
                </c:pt>
                <c:pt idx="39">
                  <c:v>51.573498411105156</c:v>
                </c:pt>
                <c:pt idx="40">
                  <c:v>57.033099954216517</c:v>
                </c:pt>
                <c:pt idx="41">
                  <c:v>57.492132252926531</c:v>
                </c:pt>
                <c:pt idx="42">
                  <c:v>62.443915455919083</c:v>
                </c:pt>
                <c:pt idx="43">
                  <c:v>58.137438527924665</c:v>
                </c:pt>
                <c:pt idx="44">
                  <c:v>55.055047729823613</c:v>
                </c:pt>
                <c:pt idx="45">
                  <c:v>55.820101561006965</c:v>
                </c:pt>
                <c:pt idx="46">
                  <c:v>51.573498411105156</c:v>
                </c:pt>
                <c:pt idx="47">
                  <c:v>53.828744052593478</c:v>
                </c:pt>
                <c:pt idx="48">
                  <c:v>52.265164912943945</c:v>
                </c:pt>
                <c:pt idx="49">
                  <c:v>45.620301712802423</c:v>
                </c:pt>
                <c:pt idx="50">
                  <c:v>53.554171753156467</c:v>
                </c:pt>
                <c:pt idx="51">
                  <c:v>51.876486530120069</c:v>
                </c:pt>
                <c:pt idx="52">
                  <c:v>56.870015584026824</c:v>
                </c:pt>
                <c:pt idx="53">
                  <c:v>60.574537797721057</c:v>
                </c:pt>
                <c:pt idx="54">
                  <c:v>60.631631797457892</c:v>
                </c:pt>
                <c:pt idx="55">
                  <c:v>58.462059807457955</c:v>
                </c:pt>
                <c:pt idx="56">
                  <c:v>54.166834288794099</c:v>
                </c:pt>
                <c:pt idx="57">
                  <c:v>53.040325755524897</c:v>
                </c:pt>
                <c:pt idx="58">
                  <c:v>52.458406142822483</c:v>
                </c:pt>
                <c:pt idx="59">
                  <c:v>56.035564818642229</c:v>
                </c:pt>
                <c:pt idx="60">
                  <c:v>54.188840017135369</c:v>
                </c:pt>
                <c:pt idx="61">
                  <c:v>47.553249632848448</c:v>
                </c:pt>
                <c:pt idx="62">
                  <c:v>53.470184018837152</c:v>
                </c:pt>
                <c:pt idx="63">
                  <c:v>53.028101692611273</c:v>
                </c:pt>
                <c:pt idx="64">
                  <c:v>58.110959571484159</c:v>
                </c:pt>
                <c:pt idx="65">
                  <c:v>61.887170180723906</c:v>
                </c:pt>
                <c:pt idx="66">
                  <c:v>63.546612213157985</c:v>
                </c:pt>
                <c:pt idx="67">
                  <c:v>58.555219643159418</c:v>
                </c:pt>
                <c:pt idx="68">
                  <c:v>55.491131795869727</c:v>
                </c:pt>
                <c:pt idx="69">
                  <c:v>54.443636234713836</c:v>
                </c:pt>
                <c:pt idx="70">
                  <c:v>50.342941553515189</c:v>
                </c:pt>
                <c:pt idx="71">
                  <c:v>52.289845985268556</c:v>
                </c:pt>
                <c:pt idx="72">
                  <c:v>61.675116381564628</c:v>
                </c:pt>
                <c:pt idx="73">
                  <c:v>47.622202722169277</c:v>
                </c:pt>
                <c:pt idx="74">
                  <c:v>57.9982433533877</c:v>
                </c:pt>
                <c:pt idx="75">
                  <c:v>60.58847294256757</c:v>
                </c:pt>
                <c:pt idx="76">
                  <c:v>64.410087740948867</c:v>
                </c:pt>
                <c:pt idx="77">
                  <c:v>75.276522130919446</c:v>
                </c:pt>
                <c:pt idx="78">
                  <c:v>75.753953940101056</c:v>
                </c:pt>
                <c:pt idx="79">
                  <c:v>69.147680308981762</c:v>
                </c:pt>
                <c:pt idx="80">
                  <c:v>67.931417374279292</c:v>
                </c:pt>
                <c:pt idx="81">
                  <c:v>65.965521689413848</c:v>
                </c:pt>
                <c:pt idx="82">
                  <c:v>57.434398547069151</c:v>
                </c:pt>
                <c:pt idx="83">
                  <c:v>65.261255762747766</c:v>
                </c:pt>
                <c:pt idx="84">
                  <c:v>70.413630717037989</c:v>
                </c:pt>
                <c:pt idx="85">
                  <c:v>66.801567436713768</c:v>
                </c:pt>
                <c:pt idx="86">
                  <c:v>103.08422460958769</c:v>
                </c:pt>
                <c:pt idx="87">
                  <c:v>108.7745204710554</c:v>
                </c:pt>
                <c:pt idx="88">
                  <c:v>90.299421683176988</c:v>
                </c:pt>
                <c:pt idx="89">
                  <c:v>98.474091212331786</c:v>
                </c:pt>
              </c:numCache>
            </c:numRef>
          </c:val>
          <c:extLst>
            <c:ext xmlns:c16="http://schemas.microsoft.com/office/drawing/2014/chart" uri="{C3380CC4-5D6E-409C-BE32-E72D297353CC}">
              <c16:uniqueId val="{00000018-D12B-7741-AB06-16E8DE3481D2}"/>
            </c:ext>
          </c:extLst>
        </c:ser>
        <c:ser>
          <c:idx val="25"/>
          <c:order val="25"/>
          <c:tx>
            <c:strRef>
              <c:f>Sheet2!$A$63</c:f>
              <c:strCache>
                <c:ptCount val="1"/>
                <c:pt idx="0">
                  <c:v>Sergipe</c:v>
                </c:pt>
              </c:strCache>
            </c:strRef>
          </c:tx>
          <c:spPr>
            <a:solidFill>
              <a:schemeClr val="accent2">
                <a:lumMod val="60000"/>
                <a:lumOff val="4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Sheet2!$C$63:$CN$63</c:f>
              <c:numCache>
                <c:formatCode>0.00</c:formatCode>
                <c:ptCount val="90"/>
                <c:pt idx="0">
                  <c:v>43.243144617642621</c:v>
                </c:pt>
                <c:pt idx="1">
                  <c:v>38.802199267905465</c:v>
                </c:pt>
                <c:pt idx="2">
                  <c:v>43.557150854492726</c:v>
                </c:pt>
                <c:pt idx="3">
                  <c:v>40.820810790513264</c:v>
                </c:pt>
                <c:pt idx="4">
                  <c:v>41.269391128870552</c:v>
                </c:pt>
                <c:pt idx="5">
                  <c:v>47.684089967379776</c:v>
                </c:pt>
                <c:pt idx="6">
                  <c:v>43.78144102367137</c:v>
                </c:pt>
                <c:pt idx="7">
                  <c:v>45.979484681622083</c:v>
                </c:pt>
                <c:pt idx="8">
                  <c:v>43.422576752985535</c:v>
                </c:pt>
                <c:pt idx="9">
                  <c:v>41.403965230377736</c:v>
                </c:pt>
                <c:pt idx="10">
                  <c:v>41.762829501063571</c:v>
                </c:pt>
                <c:pt idx="11">
                  <c:v>44.409453497371572</c:v>
                </c:pt>
                <c:pt idx="12">
                  <c:v>47.79447661704274</c:v>
                </c:pt>
                <c:pt idx="13">
                  <c:v>40.393466245373808</c:v>
                </c:pt>
                <c:pt idx="14">
                  <c:v>47.660723417554749</c:v>
                </c:pt>
                <c:pt idx="15">
                  <c:v>46.947373020285454</c:v>
                </c:pt>
                <c:pt idx="16">
                  <c:v>51.361228603389215</c:v>
                </c:pt>
                <c:pt idx="17">
                  <c:v>49.756190209533301</c:v>
                </c:pt>
                <c:pt idx="18">
                  <c:v>47.482385818237425</c:v>
                </c:pt>
                <c:pt idx="19">
                  <c:v>47.839061016872073</c:v>
                </c:pt>
                <c:pt idx="20">
                  <c:v>42.75643943632835</c:v>
                </c:pt>
                <c:pt idx="21">
                  <c:v>44.049387031378949</c:v>
                </c:pt>
                <c:pt idx="22">
                  <c:v>47.883645416701405</c:v>
                </c:pt>
                <c:pt idx="23">
                  <c:v>47.928229816530738</c:v>
                </c:pt>
                <c:pt idx="24">
                  <c:v>50.357956358497454</c:v>
                </c:pt>
                <c:pt idx="25">
                  <c:v>49.695932392347181</c:v>
                </c:pt>
                <c:pt idx="26">
                  <c:v>51.06411525572441</c:v>
                </c:pt>
                <c:pt idx="27">
                  <c:v>46.429947492672497</c:v>
                </c:pt>
                <c:pt idx="28">
                  <c:v>46.429947492672497</c:v>
                </c:pt>
                <c:pt idx="29">
                  <c:v>46.915431734516034</c:v>
                </c:pt>
                <c:pt idx="30">
                  <c:v>49.872472116653917</c:v>
                </c:pt>
                <c:pt idx="31">
                  <c:v>47.665725562819674</c:v>
                </c:pt>
                <c:pt idx="32">
                  <c:v>42.634343420077599</c:v>
                </c:pt>
                <c:pt idx="33">
                  <c:v>49.651797461270498</c:v>
                </c:pt>
                <c:pt idx="34">
                  <c:v>43.517042041611298</c:v>
                </c:pt>
                <c:pt idx="35">
                  <c:v>45.591383802215482</c:v>
                </c:pt>
                <c:pt idx="36">
                  <c:v>44.70927173272684</c:v>
                </c:pt>
                <c:pt idx="37">
                  <c:v>41.649986276919527</c:v>
                </c:pt>
                <c:pt idx="38">
                  <c:v>43.572965706284123</c:v>
                </c:pt>
                <c:pt idx="39">
                  <c:v>45.539649213588824</c:v>
                </c:pt>
                <c:pt idx="40">
                  <c:v>49.997465163479475</c:v>
                </c:pt>
                <c:pt idx="41">
                  <c:v>48.07448573411488</c:v>
                </c:pt>
                <c:pt idx="42">
                  <c:v>49.866352929659158</c:v>
                </c:pt>
                <c:pt idx="43">
                  <c:v>47.899669422354464</c:v>
                </c:pt>
                <c:pt idx="44">
                  <c:v>49.778944773778953</c:v>
                </c:pt>
                <c:pt idx="45">
                  <c:v>47.506332720893518</c:v>
                </c:pt>
                <c:pt idx="46">
                  <c:v>43.135924926883078</c:v>
                </c:pt>
                <c:pt idx="47">
                  <c:v>44.578159498906523</c:v>
                </c:pt>
                <c:pt idx="48">
                  <c:v>43.233838445021483</c:v>
                </c:pt>
                <c:pt idx="49">
                  <c:v>36.386651848652598</c:v>
                </c:pt>
                <c:pt idx="50">
                  <c:v>43.892221771595409</c:v>
                </c:pt>
                <c:pt idx="51">
                  <c:v>46.130725081946778</c:v>
                </c:pt>
                <c:pt idx="52">
                  <c:v>47.842521731039</c:v>
                </c:pt>
                <c:pt idx="53">
                  <c:v>47.096353960921874</c:v>
                </c:pt>
                <c:pt idx="54">
                  <c:v>46.525755077891134</c:v>
                </c:pt>
                <c:pt idx="55">
                  <c:v>43.804437328052224</c:v>
                </c:pt>
                <c:pt idx="56">
                  <c:v>42.707131783762335</c:v>
                </c:pt>
                <c:pt idx="57">
                  <c:v>43.672760662737439</c:v>
                </c:pt>
                <c:pt idx="58">
                  <c:v>41.302580687071284</c:v>
                </c:pt>
                <c:pt idx="59">
                  <c:v>44.989527315885297</c:v>
                </c:pt>
                <c:pt idx="60">
                  <c:v>44.98202459133352</c:v>
                </c:pt>
                <c:pt idx="61">
                  <c:v>43.676936837232937</c:v>
                </c:pt>
                <c:pt idx="62">
                  <c:v>47.896720575491493</c:v>
                </c:pt>
                <c:pt idx="63">
                  <c:v>45.852083094067247</c:v>
                </c:pt>
                <c:pt idx="64">
                  <c:v>48.505761527405106</c:v>
                </c:pt>
                <c:pt idx="65">
                  <c:v>49.854352206642375</c:v>
                </c:pt>
                <c:pt idx="66">
                  <c:v>49.201808329592083</c:v>
                </c:pt>
                <c:pt idx="67">
                  <c:v>47.983726425764871</c:v>
                </c:pt>
                <c:pt idx="68">
                  <c:v>43.285410511002759</c:v>
                </c:pt>
                <c:pt idx="69">
                  <c:v>44.895018741060149</c:v>
                </c:pt>
                <c:pt idx="70">
                  <c:v>39.935685275477923</c:v>
                </c:pt>
                <c:pt idx="71">
                  <c:v>44.1119660885998</c:v>
                </c:pt>
                <c:pt idx="72">
                  <c:v>46.877250603970467</c:v>
                </c:pt>
                <c:pt idx="73">
                  <c:v>40.106571353902972</c:v>
                </c:pt>
                <c:pt idx="74">
                  <c:v>44.117228489293268</c:v>
                </c:pt>
                <c:pt idx="75">
                  <c:v>45.022860745671721</c:v>
                </c:pt>
                <c:pt idx="76">
                  <c:v>41.529707756783402</c:v>
                </c:pt>
                <c:pt idx="77">
                  <c:v>63.178631218782641</c:v>
                </c:pt>
                <c:pt idx="78">
                  <c:v>75.771232116997339</c:v>
                </c:pt>
                <c:pt idx="79">
                  <c:v>63.696135365284611</c:v>
                </c:pt>
                <c:pt idx="80">
                  <c:v>50.715406357193437</c:v>
                </c:pt>
                <c:pt idx="81">
                  <c:v>48.904141844436531</c:v>
                </c:pt>
                <c:pt idx="82">
                  <c:v>46.618498530719478</c:v>
                </c:pt>
                <c:pt idx="83">
                  <c:v>49.766648755273152</c:v>
                </c:pt>
                <c:pt idx="84">
                  <c:v>45.799116965424687</c:v>
                </c:pt>
                <c:pt idx="85">
                  <c:v>43.858476416042286</c:v>
                </c:pt>
                <c:pt idx="86">
                  <c:v>62.876753799989821</c:v>
                </c:pt>
                <c:pt idx="87">
                  <c:v>71.544948253897886</c:v>
                </c:pt>
                <c:pt idx="88">
                  <c:v>68.87117683030435</c:v>
                </c:pt>
                <c:pt idx="89">
                  <c:v>73.614964839905781</c:v>
                </c:pt>
              </c:numCache>
            </c:numRef>
          </c:val>
          <c:extLst>
            <c:ext xmlns:c16="http://schemas.microsoft.com/office/drawing/2014/chart" uri="{C3380CC4-5D6E-409C-BE32-E72D297353CC}">
              <c16:uniqueId val="{00000019-D12B-7741-AB06-16E8DE3481D2}"/>
            </c:ext>
          </c:extLst>
        </c:ser>
        <c:ser>
          <c:idx val="26"/>
          <c:order val="26"/>
          <c:tx>
            <c:strRef>
              <c:f>Sheet2!$A$64</c:f>
              <c:strCache>
                <c:ptCount val="1"/>
                <c:pt idx="0">
                  <c:v>Tocantins</c:v>
                </c:pt>
              </c:strCache>
            </c:strRef>
          </c:tx>
          <c:spPr>
            <a:solidFill>
              <a:schemeClr val="accent3">
                <a:lumMod val="60000"/>
                <a:lumOff val="4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Sheet2!$C$64:$CN$64</c:f>
              <c:numCache>
                <c:formatCode>0.00</c:formatCode>
                <c:ptCount val="90"/>
                <c:pt idx="0">
                  <c:v>37.718715472936147</c:v>
                </c:pt>
                <c:pt idx="1">
                  <c:v>35.52731122890993</c:v>
                </c:pt>
                <c:pt idx="2">
                  <c:v>39.644494960110706</c:v>
                </c:pt>
                <c:pt idx="3">
                  <c:v>37.121059770019905</c:v>
                </c:pt>
                <c:pt idx="4">
                  <c:v>37.386684526871569</c:v>
                </c:pt>
                <c:pt idx="5">
                  <c:v>38.515589743491134</c:v>
                </c:pt>
                <c:pt idx="6">
                  <c:v>39.843713527749451</c:v>
                </c:pt>
                <c:pt idx="7">
                  <c:v>37.585903094510314</c:v>
                </c:pt>
                <c:pt idx="8">
                  <c:v>37.121059770019905</c:v>
                </c:pt>
                <c:pt idx="9">
                  <c:v>38.316371175852389</c:v>
                </c:pt>
                <c:pt idx="10">
                  <c:v>38.183558797426556</c:v>
                </c:pt>
                <c:pt idx="11">
                  <c:v>36.722622634742415</c:v>
                </c:pt>
                <c:pt idx="12">
                  <c:v>38.610650203349422</c:v>
                </c:pt>
                <c:pt idx="13">
                  <c:v>31.416529054349276</c:v>
                </c:pt>
                <c:pt idx="14">
                  <c:v>39.402663540854029</c:v>
                </c:pt>
                <c:pt idx="15">
                  <c:v>41.316695773156823</c:v>
                </c:pt>
                <c:pt idx="16">
                  <c:v>39.798670209606328</c:v>
                </c:pt>
                <c:pt idx="17">
                  <c:v>38.544649091890705</c:v>
                </c:pt>
                <c:pt idx="18">
                  <c:v>35.508597964789729</c:v>
                </c:pt>
                <c:pt idx="19">
                  <c:v>38.478647980431994</c:v>
                </c:pt>
                <c:pt idx="20">
                  <c:v>36.498614636670482</c:v>
                </c:pt>
                <c:pt idx="21">
                  <c:v>41.316695773156823</c:v>
                </c:pt>
                <c:pt idx="22">
                  <c:v>36.630616859587917</c:v>
                </c:pt>
                <c:pt idx="23">
                  <c:v>38.940655760643011</c:v>
                </c:pt>
                <c:pt idx="24">
                  <c:v>38.619559502173004</c:v>
                </c:pt>
                <c:pt idx="25">
                  <c:v>39.076209698989238</c:v>
                </c:pt>
                <c:pt idx="26">
                  <c:v>36.271072775689511</c:v>
                </c:pt>
                <c:pt idx="27">
                  <c:v>38.750030986977642</c:v>
                </c:pt>
                <c:pt idx="28">
                  <c:v>41.946582364691288</c:v>
                </c:pt>
                <c:pt idx="29">
                  <c:v>38.097673562954448</c:v>
                </c:pt>
                <c:pt idx="30">
                  <c:v>38.097673562954448</c:v>
                </c:pt>
                <c:pt idx="31">
                  <c:v>37.445316138931254</c:v>
                </c:pt>
                <c:pt idx="32">
                  <c:v>38.815266729379964</c:v>
                </c:pt>
                <c:pt idx="33">
                  <c:v>37.314844654126617</c:v>
                </c:pt>
                <c:pt idx="34">
                  <c:v>35.618715351666317</c:v>
                </c:pt>
                <c:pt idx="35">
                  <c:v>37.119137426919657</c:v>
                </c:pt>
                <c:pt idx="36">
                  <c:v>39.543437789076719</c:v>
                </c:pt>
                <c:pt idx="37">
                  <c:v>39.607945844197566</c:v>
                </c:pt>
                <c:pt idx="38">
                  <c:v>43.542937206568986</c:v>
                </c:pt>
                <c:pt idx="39">
                  <c:v>43.865477482173198</c:v>
                </c:pt>
                <c:pt idx="40">
                  <c:v>41.607695552943696</c:v>
                </c:pt>
                <c:pt idx="41">
                  <c:v>35.608446426705299</c:v>
                </c:pt>
                <c:pt idx="42">
                  <c:v>39.349913623714194</c:v>
                </c:pt>
                <c:pt idx="43">
                  <c:v>40.76909083637274</c:v>
                </c:pt>
                <c:pt idx="44">
                  <c:v>43.4139210963273</c:v>
                </c:pt>
                <c:pt idx="45">
                  <c:v>42.317284159272965</c:v>
                </c:pt>
                <c:pt idx="46">
                  <c:v>35.54393837158446</c:v>
                </c:pt>
                <c:pt idx="47">
                  <c:v>42.575316379756337</c:v>
                </c:pt>
                <c:pt idx="48">
                  <c:v>38.51522830399896</c:v>
                </c:pt>
                <c:pt idx="49">
                  <c:v>33.885685002015784</c:v>
                </c:pt>
                <c:pt idx="50">
                  <c:v>39.672614129494754</c:v>
                </c:pt>
                <c:pt idx="51">
                  <c:v>42.30888184312407</c:v>
                </c:pt>
                <c:pt idx="52">
                  <c:v>42.501779480706702</c:v>
                </c:pt>
                <c:pt idx="53">
                  <c:v>39.479716491912122</c:v>
                </c:pt>
                <c:pt idx="54">
                  <c:v>40.315606254770195</c:v>
                </c:pt>
                <c:pt idx="55">
                  <c:v>39.994110192132474</c:v>
                </c:pt>
                <c:pt idx="56">
                  <c:v>36.843448778282813</c:v>
                </c:pt>
                <c:pt idx="57">
                  <c:v>39.865511767077386</c:v>
                </c:pt>
                <c:pt idx="58">
                  <c:v>36.457653503117548</c:v>
                </c:pt>
                <c:pt idx="59">
                  <c:v>39.801212554549842</c:v>
                </c:pt>
                <c:pt idx="60">
                  <c:v>38.782706219093043</c:v>
                </c:pt>
                <c:pt idx="61">
                  <c:v>36.430312563180841</c:v>
                </c:pt>
                <c:pt idx="62">
                  <c:v>37.511142080762127</c:v>
                </c:pt>
                <c:pt idx="63">
                  <c:v>42.660976841002352</c:v>
                </c:pt>
                <c:pt idx="64">
                  <c:v>42.025194771836887</c:v>
                </c:pt>
                <c:pt idx="65">
                  <c:v>38.591971598343406</c:v>
                </c:pt>
                <c:pt idx="66">
                  <c:v>39.164175460592318</c:v>
                </c:pt>
                <c:pt idx="67">
                  <c:v>39.545644702091593</c:v>
                </c:pt>
                <c:pt idx="68">
                  <c:v>40.880787047339062</c:v>
                </c:pt>
                <c:pt idx="69">
                  <c:v>38.782706219093043</c:v>
                </c:pt>
                <c:pt idx="70">
                  <c:v>38.909862632926135</c:v>
                </c:pt>
                <c:pt idx="71">
                  <c:v>43.360337117084356</c:v>
                </c:pt>
                <c:pt idx="72">
                  <c:v>36.157882292573234</c:v>
                </c:pt>
                <c:pt idx="73">
                  <c:v>29.429372022476997</c:v>
                </c:pt>
                <c:pt idx="74">
                  <c:v>33.328134982719675</c:v>
                </c:pt>
                <c:pt idx="75">
                  <c:v>30.435504399313817</c:v>
                </c:pt>
                <c:pt idx="76">
                  <c:v>31.06433713483683</c:v>
                </c:pt>
                <c:pt idx="77">
                  <c:v>35.906349198364026</c:v>
                </c:pt>
                <c:pt idx="78">
                  <c:v>43.578108571744785</c:v>
                </c:pt>
                <c:pt idx="79">
                  <c:v>48.860303550138092</c:v>
                </c:pt>
                <c:pt idx="80">
                  <c:v>47.791287899748973</c:v>
                </c:pt>
                <c:pt idx="81">
                  <c:v>42.571976194907961</c:v>
                </c:pt>
                <c:pt idx="82">
                  <c:v>36.472298660334744</c:v>
                </c:pt>
                <c:pt idx="83">
                  <c:v>33.956967718242687</c:v>
                </c:pt>
                <c:pt idx="84">
                  <c:v>39.427812517292899</c:v>
                </c:pt>
                <c:pt idx="85">
                  <c:v>40.685477988338924</c:v>
                </c:pt>
                <c:pt idx="86">
                  <c:v>63.700756108481194</c:v>
                </c:pt>
                <c:pt idx="87">
                  <c:v>65.901670682811741</c:v>
                </c:pt>
                <c:pt idx="88">
                  <c:v>53.953848707874492</c:v>
                </c:pt>
                <c:pt idx="89">
                  <c:v>54.77133126405441</c:v>
                </c:pt>
              </c:numCache>
            </c:numRef>
          </c:val>
          <c:extLst>
            <c:ext xmlns:c16="http://schemas.microsoft.com/office/drawing/2014/chart" uri="{C3380CC4-5D6E-409C-BE32-E72D297353CC}">
              <c16:uniqueId val="{0000001A-D12B-7741-AB06-16E8DE3481D2}"/>
            </c:ext>
          </c:extLst>
        </c:ser>
        <c:ser>
          <c:idx val="27"/>
          <c:order val="27"/>
          <c:tx>
            <c:strRef>
              <c:f>Sheet2!$A$66</c:f>
              <c:strCache>
                <c:ptCount val="1"/>
                <c:pt idx="0">
                  <c:v>Brazil</c:v>
                </c:pt>
              </c:strCache>
            </c:strRef>
          </c:tx>
          <c:spPr>
            <a:solidFill>
              <a:schemeClr val="accent4">
                <a:lumMod val="60000"/>
                <a:lumOff val="40000"/>
              </a:schemeClr>
            </a:solidFill>
            <a:ln>
              <a:noFill/>
            </a:ln>
            <a:effectLst/>
            <a:sp3d/>
          </c:spPr>
          <c:invertIfNegative val="0"/>
          <c:cat>
            <c:numRef>
              <c:f>Sheet2!$C$37:$CN$37</c:f>
              <c:numCache>
                <c:formatCode>[$-409]mmm\-yy;@</c:formatCode>
                <c:ptCount val="90"/>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numCache>
            </c:numRef>
          </c:cat>
          <c:val>
            <c:numRef>
              <c:f>Sheet2!$C$66:$CN$66</c:f>
              <c:numCache>
                <c:formatCode>0.00</c:formatCode>
                <c:ptCount val="90"/>
                <c:pt idx="0">
                  <c:v>49.202052814690546</c:v>
                </c:pt>
                <c:pt idx="1">
                  <c:v>45.812829592698407</c:v>
                </c:pt>
                <c:pt idx="2">
                  <c:v>47.483081315573578</c:v>
                </c:pt>
                <c:pt idx="3">
                  <c:v>46.481127129429254</c:v>
                </c:pt>
                <c:pt idx="4">
                  <c:v>50.505183799420493</c:v>
                </c:pt>
                <c:pt idx="5">
                  <c:v>50.501738966756932</c:v>
                </c:pt>
                <c:pt idx="6">
                  <c:v>51.343754493521644</c:v>
                </c:pt>
                <c:pt idx="7">
                  <c:v>52.27533566953894</c:v>
                </c:pt>
                <c:pt idx="8">
                  <c:v>49.099199953735649</c:v>
                </c:pt>
                <c:pt idx="9">
                  <c:v>50.528805509113489</c:v>
                </c:pt>
                <c:pt idx="10">
                  <c:v>46.152883788487081</c:v>
                </c:pt>
                <c:pt idx="11">
                  <c:v>48.284743088279434</c:v>
                </c:pt>
                <c:pt idx="12">
                  <c:v>50.890181004554321</c:v>
                </c:pt>
                <c:pt idx="13">
                  <c:v>43.020777167923299</c:v>
                </c:pt>
                <c:pt idx="14">
                  <c:v>48.831487440729347</c:v>
                </c:pt>
                <c:pt idx="15">
                  <c:v>49.983358037737617</c:v>
                </c:pt>
                <c:pt idx="16">
                  <c:v>54.465626467030098</c:v>
                </c:pt>
                <c:pt idx="17">
                  <c:v>52.286120997701495</c:v>
                </c:pt>
                <c:pt idx="18">
                  <c:v>54.032268781701298</c:v>
                </c:pt>
                <c:pt idx="19">
                  <c:v>51.235986742169963</c:v>
                </c:pt>
                <c:pt idx="20">
                  <c:v>49.074089485789266</c:v>
                </c:pt>
                <c:pt idx="21">
                  <c:v>49.847383504417749</c:v>
                </c:pt>
                <c:pt idx="22">
                  <c:v>47.942761803886874</c:v>
                </c:pt>
                <c:pt idx="23">
                  <c:v>50.688664789706166</c:v>
                </c:pt>
                <c:pt idx="24">
                  <c:v>49.923954332770748</c:v>
                </c:pt>
                <c:pt idx="25">
                  <c:v>48.491025625248952</c:v>
                </c:pt>
                <c:pt idx="26">
                  <c:v>52.751477386861325</c:v>
                </c:pt>
                <c:pt idx="27">
                  <c:v>53.034860510868342</c:v>
                </c:pt>
                <c:pt idx="28">
                  <c:v>54.691487198128556</c:v>
                </c:pt>
                <c:pt idx="29">
                  <c:v>55.415958095632796</c:v>
                </c:pt>
                <c:pt idx="30">
                  <c:v>55.985635814098963</c:v>
                </c:pt>
                <c:pt idx="31">
                  <c:v>52.440435293559105</c:v>
                </c:pt>
                <c:pt idx="32">
                  <c:v>48.708415419007764</c:v>
                </c:pt>
                <c:pt idx="33">
                  <c:v>50.73673983398951</c:v>
                </c:pt>
                <c:pt idx="34">
                  <c:v>46.878070994770653</c:v>
                </c:pt>
                <c:pt idx="35">
                  <c:v>49.449869894149415</c:v>
                </c:pt>
                <c:pt idx="36">
                  <c:v>49.543744456618512</c:v>
                </c:pt>
                <c:pt idx="37">
                  <c:v>45.295472987121229</c:v>
                </c:pt>
                <c:pt idx="38">
                  <c:v>50.930139101901062</c:v>
                </c:pt>
                <c:pt idx="39">
                  <c:v>50.151465902379741</c:v>
                </c:pt>
                <c:pt idx="40">
                  <c:v>53.907107388506383</c:v>
                </c:pt>
                <c:pt idx="41">
                  <c:v>53.645623438388839</c:v>
                </c:pt>
                <c:pt idx="42">
                  <c:v>57.714756732114978</c:v>
                </c:pt>
                <c:pt idx="43">
                  <c:v>53.989934717088744</c:v>
                </c:pt>
                <c:pt idx="44">
                  <c:v>50.512631579337679</c:v>
                </c:pt>
                <c:pt idx="45">
                  <c:v>51.297083429690332</c:v>
                </c:pt>
                <c:pt idx="46">
                  <c:v>47.777403519176204</c:v>
                </c:pt>
                <c:pt idx="47">
                  <c:v>50.458215950676021</c:v>
                </c:pt>
                <c:pt idx="48">
                  <c:v>49.928319589591879</c:v>
                </c:pt>
                <c:pt idx="49">
                  <c:v>44.12194255111276</c:v>
                </c:pt>
                <c:pt idx="50">
                  <c:v>51.064558413659036</c:v>
                </c:pt>
                <c:pt idx="51">
                  <c:v>50.474136297818319</c:v>
                </c:pt>
                <c:pt idx="52">
                  <c:v>53.804673399685079</c:v>
                </c:pt>
                <c:pt idx="53">
                  <c:v>54.875682810466827</c:v>
                </c:pt>
                <c:pt idx="54">
                  <c:v>56.178352564019555</c:v>
                </c:pt>
                <c:pt idx="55">
                  <c:v>53.993167218958355</c:v>
                </c:pt>
                <c:pt idx="56">
                  <c:v>51.113000845584232</c:v>
                </c:pt>
                <c:pt idx="57">
                  <c:v>50.296673923438895</c:v>
                </c:pt>
                <c:pt idx="58">
                  <c:v>48.215567862811035</c:v>
                </c:pt>
                <c:pt idx="59">
                  <c:v>51.534593891745075</c:v>
                </c:pt>
                <c:pt idx="60">
                  <c:v>51.268843197355189</c:v>
                </c:pt>
                <c:pt idx="61">
                  <c:v>45.42912495233994</c:v>
                </c:pt>
                <c:pt idx="62">
                  <c:v>50.993321940521433</c:v>
                </c:pt>
                <c:pt idx="63">
                  <c:v>51.199843918873505</c:v>
                </c:pt>
                <c:pt idx="64">
                  <c:v>55.176581644883314</c:v>
                </c:pt>
                <c:pt idx="65">
                  <c:v>55.376917481026688</c:v>
                </c:pt>
                <c:pt idx="66">
                  <c:v>58.200177613659953</c:v>
                </c:pt>
                <c:pt idx="67">
                  <c:v>55.248911923015839</c:v>
                </c:pt>
                <c:pt idx="68">
                  <c:v>52.211040241449886</c:v>
                </c:pt>
                <c:pt idx="69">
                  <c:v>51.767541430795212</c:v>
                </c:pt>
                <c:pt idx="70">
                  <c:v>48.896219731771254</c:v>
                </c:pt>
                <c:pt idx="71">
                  <c:v>51.07421764632754</c:v>
                </c:pt>
                <c:pt idx="72">
                  <c:v>52.868944840453217</c:v>
                </c:pt>
                <c:pt idx="73">
                  <c:v>44.282634914956617</c:v>
                </c:pt>
                <c:pt idx="74">
                  <c:v>50.759910623795655</c:v>
                </c:pt>
                <c:pt idx="75">
                  <c:v>54.355091432441874</c:v>
                </c:pt>
                <c:pt idx="76">
                  <c:v>62.788867087454726</c:v>
                </c:pt>
                <c:pt idx="77">
                  <c:v>64.330738273613917</c:v>
                </c:pt>
                <c:pt idx="78">
                  <c:v>66.26834852684857</c:v>
                </c:pt>
                <c:pt idx="79">
                  <c:v>62.518272236101211</c:v>
                </c:pt>
                <c:pt idx="80">
                  <c:v>59.611148492764009</c:v>
                </c:pt>
                <c:pt idx="81">
                  <c:v>57.89974231247583</c:v>
                </c:pt>
                <c:pt idx="82">
                  <c:v>54.280004903008702</c:v>
                </c:pt>
                <c:pt idx="83">
                  <c:v>61.513812814061218</c:v>
                </c:pt>
                <c:pt idx="84">
                  <c:v>64.170342277127446</c:v>
                </c:pt>
                <c:pt idx="85">
                  <c:v>58.868468258243141</c:v>
                </c:pt>
                <c:pt idx="86">
                  <c:v>89.273898204187986</c:v>
                </c:pt>
                <c:pt idx="87">
                  <c:v>89.218924856065911</c:v>
                </c:pt>
                <c:pt idx="88">
                  <c:v>77.926835322580743</c:v>
                </c:pt>
                <c:pt idx="89">
                  <c:v>77.883608416365092</c:v>
                </c:pt>
              </c:numCache>
            </c:numRef>
          </c:val>
          <c:extLst>
            <c:ext xmlns:c16="http://schemas.microsoft.com/office/drawing/2014/chart" uri="{C3380CC4-5D6E-409C-BE32-E72D297353CC}">
              <c16:uniqueId val="{0000001B-D12B-7741-AB06-16E8DE3481D2}"/>
            </c:ext>
          </c:extLst>
        </c:ser>
        <c:dLbls>
          <c:showLegendKey val="0"/>
          <c:showVal val="0"/>
          <c:showCatName val="0"/>
          <c:showSerName val="0"/>
          <c:showPercent val="0"/>
          <c:showBubbleSize val="0"/>
        </c:dLbls>
        <c:gapWidth val="19"/>
        <c:gapDepth val="57"/>
        <c:shape val="box"/>
        <c:axId val="679522848"/>
        <c:axId val="679999728"/>
        <c:axId val="1329275536"/>
      </c:bar3DChart>
      <c:dateAx>
        <c:axId val="6795228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679999728"/>
        <c:crosses val="autoZero"/>
        <c:auto val="1"/>
        <c:lblOffset val="100"/>
        <c:baseTimeUnit val="months"/>
      </c:dateAx>
      <c:valAx>
        <c:axId val="679999728"/>
        <c:scaling>
          <c:orientation val="minMax"/>
        </c:scaling>
        <c:delete val="0"/>
        <c:axPos val="l"/>
        <c:majorGridlines>
          <c:spPr>
            <a:ln w="9525" cap="flat" cmpd="sng" algn="ctr">
              <a:solidFill>
                <a:schemeClr val="accent1"/>
              </a:solidFill>
              <a:round/>
            </a:ln>
            <a:effectLst>
              <a:outerShdw blurRad="50800" dist="50800" dir="5400000" algn="ctr" rotWithShape="0">
                <a:srgbClr val="000000"/>
              </a:outerShdw>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679522848"/>
        <c:crosses val="autoZero"/>
        <c:crossBetween val="between"/>
      </c:valAx>
      <c:serAx>
        <c:axId val="1329275536"/>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679999728"/>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140779"/>
    </a:effectLst>
    <a:scene3d>
      <a:camera prst="orthographicFront"/>
      <a:lightRig rig="threePt" dir="t"/>
    </a:scene3d>
    <a:sp3d/>
  </c:spPr>
  <c:txPr>
    <a:bodyPr/>
    <a:lstStyle/>
    <a:p>
      <a:pPr>
        <a:defRPr/>
      </a:pPr>
      <a:endParaRPr lang="pt-B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0</xdr:colOff>
      <xdr:row>19</xdr:row>
      <xdr:rowOff>0</xdr:rowOff>
    </xdr:from>
    <xdr:to>
      <xdr:col>52</xdr:col>
      <xdr:colOff>622300</xdr:colOff>
      <xdr:row>121</xdr:row>
      <xdr:rowOff>152400</xdr:rowOff>
    </xdr:to>
    <xdr:graphicFrame macro="">
      <xdr:nvGraphicFramePr>
        <xdr:cNvPr id="2" name="Chart 1">
          <a:extLst>
            <a:ext uri="{FF2B5EF4-FFF2-40B4-BE49-F238E27FC236}">
              <a16:creationId xmlns:a16="http://schemas.microsoft.com/office/drawing/2014/main" id="{902A9A70-A6FA-FF41-A88D-3457C09A3F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abnet.datasus.gov.br/cgi/sim/Consolida_Sim_2011.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108"/>
  <sheetViews>
    <sheetView topLeftCell="AU1" workbookViewId="0">
      <selection activeCell="AX3" sqref="AX3:BU29"/>
    </sheetView>
  </sheetViews>
  <sheetFormatPr baseColWidth="10" defaultColWidth="8.83203125" defaultRowHeight="15"/>
  <cols>
    <col min="1" max="73" width="10"/>
    <col min="104" max="104" width="9.6640625" bestFit="1" customWidth="1"/>
    <col min="106" max="108" width="9.6640625" bestFit="1" customWidth="1"/>
    <col min="110" max="113" width="15" style="42" customWidth="1"/>
    <col min="117" max="117" width="9.1640625" bestFit="1" customWidth="1"/>
    <col min="119" max="119" width="10.5" bestFit="1" customWidth="1"/>
    <col min="125" max="125" width="10.1640625" bestFit="1" customWidth="1"/>
  </cols>
  <sheetData>
    <row r="1" spans="1:143">
      <c r="A1" s="5"/>
      <c r="B1" s="5" t="s">
        <v>0</v>
      </c>
      <c r="C1" s="5"/>
      <c r="D1" s="5"/>
      <c r="E1" s="5"/>
      <c r="F1" s="5"/>
      <c r="G1" s="5"/>
      <c r="H1" s="5"/>
      <c r="I1" s="5"/>
      <c r="J1" s="5"/>
      <c r="K1" s="5"/>
      <c r="L1" s="5"/>
      <c r="M1" s="5"/>
      <c r="N1" s="5" t="s">
        <v>1</v>
      </c>
      <c r="O1" s="5"/>
      <c r="P1" s="5"/>
      <c r="Q1" s="5"/>
      <c r="R1" s="5"/>
      <c r="S1" s="5"/>
      <c r="T1" s="5"/>
      <c r="U1" s="5"/>
      <c r="V1" s="5"/>
      <c r="W1" s="5"/>
      <c r="X1" s="5"/>
      <c r="Y1" s="5"/>
      <c r="Z1" s="5" t="s">
        <v>2</v>
      </c>
      <c r="AA1" s="5"/>
      <c r="AB1" s="5"/>
      <c r="AC1" s="5"/>
      <c r="AD1" s="5"/>
      <c r="AE1" s="5"/>
      <c r="AF1" s="5"/>
      <c r="AG1" s="5"/>
      <c r="AH1" s="5"/>
      <c r="AI1" s="5"/>
      <c r="AJ1" s="5"/>
      <c r="AK1" s="5"/>
      <c r="AL1" s="5" t="s">
        <v>3</v>
      </c>
      <c r="AM1" s="5"/>
      <c r="AN1" s="5"/>
      <c r="AO1" s="5"/>
      <c r="AP1" s="5"/>
      <c r="AQ1" s="5"/>
      <c r="AR1" s="5"/>
      <c r="AS1" s="5"/>
      <c r="AT1" s="5"/>
      <c r="AU1" s="5"/>
      <c r="AV1" s="5"/>
      <c r="AW1" s="5"/>
      <c r="AX1" s="5" t="s">
        <v>4</v>
      </c>
      <c r="AY1" s="5"/>
      <c r="AZ1" s="5"/>
      <c r="BA1" s="5"/>
      <c r="BB1" s="5"/>
      <c r="BC1" s="5"/>
      <c r="BD1" s="5"/>
      <c r="BE1" s="5"/>
      <c r="BF1" s="5"/>
      <c r="BG1" s="5"/>
      <c r="BH1" s="5"/>
      <c r="BI1" s="5"/>
      <c r="BJ1" s="5" t="s">
        <v>5</v>
      </c>
      <c r="BK1" s="5"/>
      <c r="BL1" s="5"/>
      <c r="BM1" s="5"/>
      <c r="BN1" s="5"/>
      <c r="BO1" s="5"/>
      <c r="BP1" s="5"/>
      <c r="BQ1" s="5"/>
      <c r="BR1" s="5"/>
      <c r="BS1" s="5"/>
      <c r="BT1" s="5"/>
      <c r="BU1" s="5"/>
      <c r="BV1" s="9">
        <v>2020</v>
      </c>
      <c r="BW1" s="9"/>
      <c r="BX1" s="9"/>
      <c r="BY1" s="9"/>
      <c r="BZ1" s="9"/>
      <c r="CA1" s="9"/>
      <c r="CB1" s="9"/>
      <c r="CC1" s="9"/>
      <c r="CD1" s="9"/>
      <c r="CE1" s="9"/>
      <c r="CF1" s="9"/>
      <c r="CG1" s="9"/>
      <c r="CH1" s="9">
        <v>2021</v>
      </c>
      <c r="CI1" s="9"/>
      <c r="CJ1" s="9"/>
      <c r="CK1" s="9"/>
      <c r="CL1" s="9"/>
      <c r="CM1" s="9"/>
    </row>
    <row r="2" spans="1:143" ht="16">
      <c r="A2" s="5"/>
      <c r="B2" s="5" t="s">
        <v>6</v>
      </c>
      <c r="C2" s="5" t="s">
        <v>7</v>
      </c>
      <c r="D2" s="5" t="s">
        <v>8</v>
      </c>
      <c r="E2" s="5" t="s">
        <v>9</v>
      </c>
      <c r="F2" s="5" t="s">
        <v>10</v>
      </c>
      <c r="G2" s="5" t="s">
        <v>11</v>
      </c>
      <c r="H2" s="5" t="s">
        <v>12</v>
      </c>
      <c r="I2" s="5" t="s">
        <v>13</v>
      </c>
      <c r="J2" s="5" t="s">
        <v>14</v>
      </c>
      <c r="K2" s="5" t="s">
        <v>15</v>
      </c>
      <c r="L2" s="5" t="s">
        <v>16</v>
      </c>
      <c r="M2" s="5" t="s">
        <v>17</v>
      </c>
      <c r="N2" s="5" t="s">
        <v>6</v>
      </c>
      <c r="O2" s="5" t="s">
        <v>7</v>
      </c>
      <c r="P2" s="5" t="s">
        <v>8</v>
      </c>
      <c r="Q2" s="5" t="s">
        <v>9</v>
      </c>
      <c r="R2" s="5" t="s">
        <v>10</v>
      </c>
      <c r="S2" s="5" t="s">
        <v>11</v>
      </c>
      <c r="T2" s="5" t="s">
        <v>12</v>
      </c>
      <c r="U2" s="5" t="s">
        <v>13</v>
      </c>
      <c r="V2" s="5" t="s">
        <v>14</v>
      </c>
      <c r="W2" s="5" t="s">
        <v>15</v>
      </c>
      <c r="X2" s="5" t="s">
        <v>16</v>
      </c>
      <c r="Y2" s="5" t="s">
        <v>17</v>
      </c>
      <c r="Z2" s="5" t="s">
        <v>6</v>
      </c>
      <c r="AA2" s="5" t="s">
        <v>7</v>
      </c>
      <c r="AB2" s="5" t="s">
        <v>8</v>
      </c>
      <c r="AC2" s="5" t="s">
        <v>9</v>
      </c>
      <c r="AD2" s="5" t="s">
        <v>10</v>
      </c>
      <c r="AE2" s="5" t="s">
        <v>11</v>
      </c>
      <c r="AF2" s="5" t="s">
        <v>12</v>
      </c>
      <c r="AG2" s="5" t="s">
        <v>13</v>
      </c>
      <c r="AH2" s="5" t="s">
        <v>14</v>
      </c>
      <c r="AI2" s="5" t="s">
        <v>15</v>
      </c>
      <c r="AJ2" s="5" t="s">
        <v>16</v>
      </c>
      <c r="AK2" s="5" t="s">
        <v>17</v>
      </c>
      <c r="AL2" s="5" t="s">
        <v>6</v>
      </c>
      <c r="AM2" s="5" t="s">
        <v>7</v>
      </c>
      <c r="AN2" s="5" t="s">
        <v>8</v>
      </c>
      <c r="AO2" s="5" t="s">
        <v>9</v>
      </c>
      <c r="AP2" s="5" t="s">
        <v>10</v>
      </c>
      <c r="AQ2" s="5" t="s">
        <v>11</v>
      </c>
      <c r="AR2" s="5" t="s">
        <v>12</v>
      </c>
      <c r="AS2" s="5" t="s">
        <v>13</v>
      </c>
      <c r="AT2" s="5" t="s">
        <v>14</v>
      </c>
      <c r="AU2" s="5" t="s">
        <v>15</v>
      </c>
      <c r="AV2" s="5" t="s">
        <v>16</v>
      </c>
      <c r="AW2" s="5" t="s">
        <v>17</v>
      </c>
      <c r="AX2" s="5" t="s">
        <v>6</v>
      </c>
      <c r="AY2" s="5" t="s">
        <v>7</v>
      </c>
      <c r="AZ2" s="5" t="s">
        <v>8</v>
      </c>
      <c r="BA2" s="5" t="s">
        <v>9</v>
      </c>
      <c r="BB2" s="5" t="s">
        <v>10</v>
      </c>
      <c r="BC2" s="5" t="s">
        <v>11</v>
      </c>
      <c r="BD2" s="5" t="s">
        <v>12</v>
      </c>
      <c r="BE2" s="5" t="s">
        <v>13</v>
      </c>
      <c r="BF2" s="5" t="s">
        <v>14</v>
      </c>
      <c r="BG2" s="5" t="s">
        <v>15</v>
      </c>
      <c r="BH2" s="5" t="s">
        <v>16</v>
      </c>
      <c r="BI2" s="5" t="s">
        <v>17</v>
      </c>
      <c r="BJ2" s="5" t="s">
        <v>6</v>
      </c>
      <c r="BK2" s="5" t="s">
        <v>7</v>
      </c>
      <c r="BL2" s="5" t="s">
        <v>8</v>
      </c>
      <c r="BM2" s="5" t="s">
        <v>9</v>
      </c>
      <c r="BN2" s="5" t="s">
        <v>10</v>
      </c>
      <c r="BO2" s="5" t="s">
        <v>11</v>
      </c>
      <c r="BP2" s="5" t="s">
        <v>12</v>
      </c>
      <c r="BQ2" s="5" t="s">
        <v>13</v>
      </c>
      <c r="BR2" s="5" t="s">
        <v>14</v>
      </c>
      <c r="BS2" s="5" t="s">
        <v>15</v>
      </c>
      <c r="BT2" s="5" t="s">
        <v>16</v>
      </c>
      <c r="BU2" s="5" t="s">
        <v>17</v>
      </c>
      <c r="BV2" s="10" t="s">
        <v>6</v>
      </c>
      <c r="BW2" s="10" t="s">
        <v>7</v>
      </c>
      <c r="BX2" s="10" t="s">
        <v>8</v>
      </c>
      <c r="BY2" s="10" t="s">
        <v>9</v>
      </c>
      <c r="BZ2" s="10" t="s">
        <v>10</v>
      </c>
      <c r="CA2" s="10" t="s">
        <v>11</v>
      </c>
      <c r="CB2" s="10" t="s">
        <v>12</v>
      </c>
      <c r="CC2" s="10" t="s">
        <v>13</v>
      </c>
      <c r="CD2" s="10" t="s">
        <v>14</v>
      </c>
      <c r="CE2" s="10" t="s">
        <v>15</v>
      </c>
      <c r="CF2" s="10" t="s">
        <v>16</v>
      </c>
      <c r="CG2" s="10" t="s">
        <v>17</v>
      </c>
      <c r="CH2" s="10" t="s">
        <v>6</v>
      </c>
      <c r="CI2" s="10" t="s">
        <v>7</v>
      </c>
      <c r="CJ2" s="10" t="s">
        <v>8</v>
      </c>
      <c r="CK2" s="10" t="s">
        <v>9</v>
      </c>
      <c r="CL2" s="10" t="s">
        <v>10</v>
      </c>
      <c r="CM2" s="10" t="s">
        <v>11</v>
      </c>
      <c r="CS2">
        <v>2014</v>
      </c>
      <c r="CT2">
        <v>2015</v>
      </c>
      <c r="CU2">
        <v>2016</v>
      </c>
      <c r="CV2">
        <v>2017</v>
      </c>
      <c r="CW2">
        <v>2018</v>
      </c>
      <c r="CX2">
        <v>2019</v>
      </c>
      <c r="CY2">
        <v>2020</v>
      </c>
      <c r="CZ2">
        <v>2021</v>
      </c>
      <c r="DB2" t="s">
        <v>72</v>
      </c>
      <c r="DC2" t="s">
        <v>73</v>
      </c>
      <c r="DD2" t="s">
        <v>74</v>
      </c>
      <c r="DF2" s="43" t="s">
        <v>61</v>
      </c>
      <c r="DG2" s="43" t="s">
        <v>62</v>
      </c>
      <c r="DH2" s="43" t="s">
        <v>63</v>
      </c>
      <c r="DI2" s="43" t="s">
        <v>64</v>
      </c>
    </row>
    <row r="3" spans="1:143" ht="21">
      <c r="A3" s="6" t="s">
        <v>19</v>
      </c>
      <c r="B3" s="7">
        <v>272</v>
      </c>
      <c r="C3" s="7">
        <v>267</v>
      </c>
      <c r="D3" s="7">
        <v>280</v>
      </c>
      <c r="E3" s="7">
        <v>291</v>
      </c>
      <c r="F3" s="7">
        <v>271</v>
      </c>
      <c r="G3" s="7">
        <v>312</v>
      </c>
      <c r="H3" s="7">
        <v>306</v>
      </c>
      <c r="I3" s="7">
        <v>271</v>
      </c>
      <c r="J3" s="7">
        <v>259</v>
      </c>
      <c r="K3" s="7">
        <v>313</v>
      </c>
      <c r="L3" s="7">
        <v>313</v>
      </c>
      <c r="M3" s="7">
        <v>318</v>
      </c>
      <c r="N3" s="7">
        <v>301</v>
      </c>
      <c r="O3" s="7">
        <v>279</v>
      </c>
      <c r="P3" s="7">
        <v>294</v>
      </c>
      <c r="Q3" s="7">
        <v>299</v>
      </c>
      <c r="R3" s="7">
        <v>313</v>
      </c>
      <c r="S3" s="7">
        <v>292</v>
      </c>
      <c r="T3" s="7">
        <v>281</v>
      </c>
      <c r="U3" s="7">
        <v>295</v>
      </c>
      <c r="V3" s="7">
        <v>283</v>
      </c>
      <c r="W3" s="7">
        <v>312</v>
      </c>
      <c r="X3" s="7">
        <v>277</v>
      </c>
      <c r="Y3" s="7">
        <v>310</v>
      </c>
      <c r="Z3" s="7">
        <v>294</v>
      </c>
      <c r="AA3" s="7">
        <v>288</v>
      </c>
      <c r="AB3" s="7">
        <v>277</v>
      </c>
      <c r="AC3" s="7">
        <v>348</v>
      </c>
      <c r="AD3" s="7">
        <v>339</v>
      </c>
      <c r="AE3" s="7">
        <v>307</v>
      </c>
      <c r="AF3" s="7">
        <v>307</v>
      </c>
      <c r="AG3" s="7">
        <v>324</v>
      </c>
      <c r="AH3" s="7">
        <v>309</v>
      </c>
      <c r="AI3" s="7">
        <v>338</v>
      </c>
      <c r="AJ3" s="7">
        <v>259</v>
      </c>
      <c r="AK3" s="7">
        <v>368</v>
      </c>
      <c r="AL3" s="7">
        <v>310</v>
      </c>
      <c r="AM3" s="7">
        <v>337</v>
      </c>
      <c r="AN3" s="7">
        <v>366</v>
      </c>
      <c r="AO3" s="7">
        <v>326</v>
      </c>
      <c r="AP3" s="7">
        <v>334</v>
      </c>
      <c r="AQ3" s="7">
        <v>287</v>
      </c>
      <c r="AR3" s="7">
        <v>328</v>
      </c>
      <c r="AS3" s="7">
        <v>357</v>
      </c>
      <c r="AT3" s="7">
        <v>305</v>
      </c>
      <c r="AU3" s="7">
        <v>316</v>
      </c>
      <c r="AV3" s="7">
        <v>327</v>
      </c>
      <c r="AW3" s="7">
        <v>352</v>
      </c>
      <c r="AX3" s="7">
        <v>342</v>
      </c>
      <c r="AY3" s="7">
        <v>301</v>
      </c>
      <c r="AZ3" s="7">
        <v>395</v>
      </c>
      <c r="BA3" s="7">
        <v>372</v>
      </c>
      <c r="BB3" s="7">
        <v>351</v>
      </c>
      <c r="BC3" s="7">
        <v>358</v>
      </c>
      <c r="BD3" s="7">
        <v>371</v>
      </c>
      <c r="BE3" s="7">
        <v>323</v>
      </c>
      <c r="BF3" s="7">
        <v>327</v>
      </c>
      <c r="BG3" s="7">
        <v>325</v>
      </c>
      <c r="BH3" s="7">
        <v>289</v>
      </c>
      <c r="BI3" s="7">
        <v>314</v>
      </c>
      <c r="BJ3" s="7">
        <v>328</v>
      </c>
      <c r="BK3" s="7">
        <v>304</v>
      </c>
      <c r="BL3" s="7">
        <v>358</v>
      </c>
      <c r="BM3" s="7">
        <v>362</v>
      </c>
      <c r="BN3" s="7">
        <v>363</v>
      </c>
      <c r="BO3" s="7">
        <v>306</v>
      </c>
      <c r="BP3" s="7">
        <v>309</v>
      </c>
      <c r="BQ3" s="7">
        <v>348</v>
      </c>
      <c r="BR3" s="7">
        <v>337</v>
      </c>
      <c r="BS3" s="7">
        <v>310</v>
      </c>
      <c r="BT3" s="7">
        <v>332</v>
      </c>
      <c r="BU3" s="7">
        <v>365</v>
      </c>
      <c r="BV3">
        <v>380</v>
      </c>
      <c r="BW3">
        <v>338</v>
      </c>
      <c r="BX3">
        <v>346</v>
      </c>
      <c r="BY3">
        <v>312</v>
      </c>
      <c r="BZ3">
        <v>408</v>
      </c>
      <c r="CA3">
        <v>640</v>
      </c>
      <c r="CB3">
        <v>490</v>
      </c>
      <c r="CC3">
        <v>432</v>
      </c>
      <c r="CD3">
        <v>385</v>
      </c>
      <c r="CE3">
        <v>340</v>
      </c>
      <c r="CF3">
        <v>372</v>
      </c>
      <c r="CG3">
        <v>396</v>
      </c>
      <c r="CH3" s="40">
        <v>430</v>
      </c>
      <c r="CI3" s="40">
        <v>540</v>
      </c>
      <c r="CJ3" s="40">
        <v>836</v>
      </c>
      <c r="CK3" s="41">
        <v>674</v>
      </c>
      <c r="CL3" s="41">
        <v>450</v>
      </c>
      <c r="CM3" s="41">
        <v>391</v>
      </c>
      <c r="CN3" s="41">
        <v>374</v>
      </c>
      <c r="CO3" s="41">
        <v>359</v>
      </c>
      <c r="CP3" s="41">
        <v>317</v>
      </c>
      <c r="CS3">
        <f>SUM(B3:M3)</f>
        <v>3473</v>
      </c>
      <c r="CT3">
        <f>SUM(N3:Y3)</f>
        <v>3536</v>
      </c>
      <c r="CU3">
        <f>SUM(Z3:AK3)</f>
        <v>3758</v>
      </c>
      <c r="CV3">
        <f>SUM(AL3:AW3)</f>
        <v>3945</v>
      </c>
      <c r="CW3">
        <f>SUM(AX3:BI3)</f>
        <v>4068</v>
      </c>
      <c r="CX3">
        <f>SUM(BJ3:BU3)</f>
        <v>4022</v>
      </c>
      <c r="CY3">
        <f>SUM(BV3:CG3)</f>
        <v>4839</v>
      </c>
      <c r="CZ3" s="13">
        <f>SUM(CH3:CP3)/9*12</f>
        <v>5828</v>
      </c>
      <c r="DB3" s="13">
        <f>AVERAGE(CS3:CV3)</f>
        <v>3678</v>
      </c>
      <c r="DC3" s="13">
        <f>AVERAGE(CS3:CW3)</f>
        <v>3756</v>
      </c>
      <c r="DD3" s="13">
        <f>AVERAGE(CT3:CX3)</f>
        <v>3865.8</v>
      </c>
      <c r="DF3" s="44">
        <f>(CW3-DB3)/DB3</f>
        <v>0.10603588907014681</v>
      </c>
      <c r="DG3" s="44">
        <f>(CX3-DC3)/DC3</f>
        <v>7.0820021299254521E-2</v>
      </c>
      <c r="DH3" s="44">
        <f>(CY3-DD3)/DD3</f>
        <v>0.25174608101815921</v>
      </c>
      <c r="DI3" s="44">
        <f>(CZ3-DD3)/DD3</f>
        <v>0.50757928501215788</v>
      </c>
      <c r="DM3">
        <v>380</v>
      </c>
      <c r="DN3">
        <v>1623</v>
      </c>
      <c r="DO3">
        <v>283</v>
      </c>
      <c r="DP3">
        <v>1375</v>
      </c>
      <c r="DQ3">
        <v>7804</v>
      </c>
      <c r="DR3">
        <v>3793</v>
      </c>
      <c r="DS3">
        <v>1251</v>
      </c>
      <c r="DT3">
        <v>2189</v>
      </c>
      <c r="DU3">
        <v>3170</v>
      </c>
      <c r="DV3">
        <v>2001</v>
      </c>
      <c r="DW3">
        <v>1390</v>
      </c>
      <c r="DX3">
        <v>1360</v>
      </c>
      <c r="DY3">
        <v>11620</v>
      </c>
      <c r="DZ3">
        <v>2559</v>
      </c>
      <c r="EA3">
        <v>2354</v>
      </c>
      <c r="EB3">
        <v>6027</v>
      </c>
      <c r="EC3">
        <v>5428</v>
      </c>
      <c r="ED3">
        <v>1212</v>
      </c>
      <c r="EE3">
        <v>12377</v>
      </c>
      <c r="EF3">
        <v>1557</v>
      </c>
      <c r="EG3">
        <v>7484</v>
      </c>
      <c r="EH3">
        <v>468</v>
      </c>
      <c r="EI3">
        <v>235</v>
      </c>
      <c r="EJ3">
        <v>3802</v>
      </c>
      <c r="EK3">
        <v>28549</v>
      </c>
      <c r="EL3">
        <v>1087</v>
      </c>
      <c r="EM3">
        <v>575</v>
      </c>
    </row>
    <row r="4" spans="1:143" ht="21">
      <c r="A4" s="2" t="s">
        <v>31</v>
      </c>
      <c r="B4" s="3">
        <v>1532</v>
      </c>
      <c r="C4" s="3">
        <v>1394</v>
      </c>
      <c r="D4" s="3">
        <v>1481</v>
      </c>
      <c r="E4" s="3">
        <v>1382</v>
      </c>
      <c r="F4" s="3">
        <v>1686</v>
      </c>
      <c r="G4" s="3">
        <v>1599</v>
      </c>
      <c r="H4" s="3">
        <v>1551</v>
      </c>
      <c r="I4" s="3">
        <v>1606</v>
      </c>
      <c r="J4" s="3">
        <v>1489</v>
      </c>
      <c r="K4" s="3">
        <v>1479</v>
      </c>
      <c r="L4" s="3">
        <v>1500</v>
      </c>
      <c r="M4" s="3">
        <v>1521</v>
      </c>
      <c r="N4" s="3">
        <v>1599</v>
      </c>
      <c r="O4" s="3">
        <v>1330</v>
      </c>
      <c r="P4" s="3">
        <v>1489</v>
      </c>
      <c r="Q4" s="3">
        <v>1519</v>
      </c>
      <c r="R4" s="3">
        <v>1506</v>
      </c>
      <c r="S4" s="3">
        <v>1628</v>
      </c>
      <c r="T4" s="3">
        <v>1760</v>
      </c>
      <c r="U4" s="3">
        <v>1666</v>
      </c>
      <c r="V4" s="3">
        <v>1509</v>
      </c>
      <c r="W4" s="3">
        <v>1534</v>
      </c>
      <c r="X4" s="3">
        <v>1643</v>
      </c>
      <c r="Y4" s="3">
        <v>1657</v>
      </c>
      <c r="Z4" s="3">
        <v>1579</v>
      </c>
      <c r="AA4" s="3">
        <v>1610</v>
      </c>
      <c r="AB4" s="3">
        <v>1752</v>
      </c>
      <c r="AC4" s="3">
        <v>1721</v>
      </c>
      <c r="AD4" s="3">
        <v>1828</v>
      </c>
      <c r="AE4" s="3">
        <v>1716</v>
      </c>
      <c r="AF4" s="3">
        <v>1722</v>
      </c>
      <c r="AG4" s="3">
        <v>1657</v>
      </c>
      <c r="AH4" s="3">
        <v>1530</v>
      </c>
      <c r="AI4" s="3">
        <v>1581</v>
      </c>
      <c r="AJ4" s="3">
        <v>1411</v>
      </c>
      <c r="AK4" s="3">
        <v>1586</v>
      </c>
      <c r="AL4" s="3">
        <v>1596</v>
      </c>
      <c r="AM4" s="3">
        <v>1382</v>
      </c>
      <c r="AN4" s="3">
        <v>1578</v>
      </c>
      <c r="AO4" s="3">
        <v>1524</v>
      </c>
      <c r="AP4" s="3">
        <v>1706</v>
      </c>
      <c r="AQ4" s="3">
        <v>1829</v>
      </c>
      <c r="AR4" s="3">
        <v>1813</v>
      </c>
      <c r="AS4" s="3">
        <v>1712</v>
      </c>
      <c r="AT4" s="3">
        <v>1617</v>
      </c>
      <c r="AU4" s="3">
        <v>1584</v>
      </c>
      <c r="AV4" s="3">
        <v>1466</v>
      </c>
      <c r="AW4" s="3">
        <v>1592</v>
      </c>
      <c r="AX4" s="3">
        <v>1553</v>
      </c>
      <c r="AY4" s="3">
        <v>1352</v>
      </c>
      <c r="AZ4" s="3">
        <v>1564</v>
      </c>
      <c r="BA4" s="3">
        <v>1505</v>
      </c>
      <c r="BB4" s="3">
        <v>1583</v>
      </c>
      <c r="BC4" s="3">
        <v>1557</v>
      </c>
      <c r="BD4" s="3">
        <v>1676</v>
      </c>
      <c r="BE4" s="3">
        <v>1593</v>
      </c>
      <c r="BF4" s="3">
        <v>1556</v>
      </c>
      <c r="BG4" s="3">
        <v>1497</v>
      </c>
      <c r="BH4" s="3">
        <v>1395</v>
      </c>
      <c r="BI4" s="3">
        <v>1592</v>
      </c>
      <c r="BJ4" s="3">
        <v>1568</v>
      </c>
      <c r="BK4" s="3">
        <v>1457</v>
      </c>
      <c r="BL4" s="3">
        <v>1578</v>
      </c>
      <c r="BM4" s="3">
        <v>1576</v>
      </c>
      <c r="BN4" s="3">
        <v>1787</v>
      </c>
      <c r="BO4" s="3">
        <v>1650</v>
      </c>
      <c r="BP4" s="3">
        <v>1700</v>
      </c>
      <c r="BQ4" s="3">
        <v>1758</v>
      </c>
      <c r="BR4" s="3">
        <v>1644</v>
      </c>
      <c r="BS4" s="3">
        <v>1588</v>
      </c>
      <c r="BT4" s="3">
        <v>1496</v>
      </c>
      <c r="BU4" s="3">
        <v>1586</v>
      </c>
      <c r="BV4">
        <v>1623</v>
      </c>
      <c r="BW4">
        <v>1440</v>
      </c>
      <c r="BX4">
        <v>1587</v>
      </c>
      <c r="BY4">
        <v>1576</v>
      </c>
      <c r="BZ4">
        <v>2259</v>
      </c>
      <c r="CA4">
        <v>2529</v>
      </c>
      <c r="CB4">
        <v>2054</v>
      </c>
      <c r="CC4">
        <v>1689</v>
      </c>
      <c r="CD4">
        <v>1593</v>
      </c>
      <c r="CE4">
        <v>1579</v>
      </c>
      <c r="CF4">
        <v>1480</v>
      </c>
      <c r="CG4">
        <v>1620</v>
      </c>
      <c r="CH4" s="40">
        <v>1623</v>
      </c>
      <c r="CI4" s="40">
        <v>1607</v>
      </c>
      <c r="CJ4" s="40">
        <v>2212</v>
      </c>
      <c r="CK4" s="41">
        <v>2174</v>
      </c>
      <c r="CL4" s="41">
        <v>1928</v>
      </c>
      <c r="CM4" s="41">
        <v>1942</v>
      </c>
      <c r="CN4" s="41">
        <v>1871</v>
      </c>
      <c r="CO4" s="41">
        <v>1720</v>
      </c>
      <c r="CP4" s="41">
        <v>1471</v>
      </c>
      <c r="CS4">
        <f t="shared" ref="CS4:CS29" si="0">SUM(B4:M4)</f>
        <v>18220</v>
      </c>
      <c r="CT4">
        <f t="shared" ref="CT4:CT29" si="1">SUM(N4:Y4)</f>
        <v>18840</v>
      </c>
      <c r="CU4">
        <f t="shared" ref="CU4:CU29" si="2">SUM(Z4:AK4)</f>
        <v>19693</v>
      </c>
      <c r="CV4">
        <f t="shared" ref="CV4:CV29" si="3">SUM(AL4:AW4)</f>
        <v>19399</v>
      </c>
      <c r="CW4">
        <f t="shared" ref="CW4:CW29" si="4">SUM(AX4:BI4)</f>
        <v>18423</v>
      </c>
      <c r="CX4">
        <f t="shared" ref="CX4:CX29" si="5">SUM(BJ4:BU4)</f>
        <v>19388</v>
      </c>
      <c r="CY4">
        <f t="shared" ref="CY4:CY29" si="6">SUM(BV4:CG4)</f>
        <v>21029</v>
      </c>
      <c r="CZ4" s="13">
        <f t="shared" ref="CZ4:CZ29" si="7">SUM(CH4:CP4)/9*12</f>
        <v>22064</v>
      </c>
      <c r="DB4" s="13">
        <f t="shared" ref="DB4:DB29" si="8">AVERAGE(CS4:CV4)</f>
        <v>19038</v>
      </c>
      <c r="DC4" s="13">
        <f t="shared" ref="DC4:DC29" si="9">AVERAGE(CS4:CW4)</f>
        <v>18915</v>
      </c>
      <c r="DD4" s="13">
        <f t="shared" ref="DD4:DD29" si="10">AVERAGE(CT4:CX4)</f>
        <v>19148.599999999999</v>
      </c>
      <c r="DF4" s="44">
        <f t="shared" ref="DF4:DF29" si="11">(CW4-DB4)/DB4</f>
        <v>-3.2303813425780016E-2</v>
      </c>
      <c r="DG4" s="44">
        <f t="shared" ref="DG4:DG29" si="12">(CX4-DC4)/DC4</f>
        <v>2.5006608511763152E-2</v>
      </c>
      <c r="DH4" s="44">
        <f t="shared" ref="DH4:DH29" si="13">(CY4-DD4)/DD4</f>
        <v>9.8200390629080023E-2</v>
      </c>
      <c r="DI4" s="44">
        <f t="shared" ref="DI4:DI29" si="14">(CZ4-DD4)/DD4</f>
        <v>0.15225133952351616</v>
      </c>
      <c r="DM4">
        <v>338</v>
      </c>
      <c r="DN4">
        <v>1440</v>
      </c>
      <c r="DO4">
        <v>219</v>
      </c>
      <c r="DP4">
        <v>1203</v>
      </c>
      <c r="DQ4">
        <v>5898</v>
      </c>
      <c r="DR4">
        <v>3451</v>
      </c>
      <c r="DS4">
        <v>1112</v>
      </c>
      <c r="DT4">
        <v>1863</v>
      </c>
      <c r="DU4">
        <v>2707</v>
      </c>
      <c r="DV4">
        <v>1826</v>
      </c>
      <c r="DW4">
        <v>1208</v>
      </c>
      <c r="DX4">
        <v>1271</v>
      </c>
      <c r="DY4">
        <v>9675</v>
      </c>
      <c r="DZ4">
        <v>2165</v>
      </c>
      <c r="EA4">
        <v>2003</v>
      </c>
      <c r="EB4">
        <v>5409</v>
      </c>
      <c r="EC4">
        <v>4656</v>
      </c>
      <c r="ED4">
        <v>1057</v>
      </c>
      <c r="EE4">
        <v>11265</v>
      </c>
      <c r="EF4">
        <v>1368</v>
      </c>
      <c r="EG4">
        <v>6357</v>
      </c>
      <c r="EH4">
        <v>615</v>
      </c>
      <c r="EI4">
        <v>190</v>
      </c>
      <c r="EJ4">
        <v>3033</v>
      </c>
      <c r="EK4">
        <v>22044</v>
      </c>
      <c r="EL4">
        <v>930</v>
      </c>
      <c r="EM4">
        <v>468</v>
      </c>
    </row>
    <row r="5" spans="1:143" ht="21">
      <c r="A5" s="2" t="s">
        <v>23</v>
      </c>
      <c r="B5" s="3">
        <v>204</v>
      </c>
      <c r="C5" s="3">
        <v>190</v>
      </c>
      <c r="D5" s="3">
        <v>238</v>
      </c>
      <c r="E5" s="3">
        <v>207</v>
      </c>
      <c r="F5" s="3">
        <v>210</v>
      </c>
      <c r="G5" s="3">
        <v>228</v>
      </c>
      <c r="H5" s="3">
        <v>194</v>
      </c>
      <c r="I5" s="3">
        <v>219</v>
      </c>
      <c r="J5" s="3">
        <v>183</v>
      </c>
      <c r="K5" s="3">
        <v>218</v>
      </c>
      <c r="L5" s="3">
        <v>194</v>
      </c>
      <c r="M5" s="3">
        <v>174</v>
      </c>
      <c r="N5" s="3">
        <v>226</v>
      </c>
      <c r="O5" s="3">
        <v>184</v>
      </c>
      <c r="P5" s="3">
        <v>246</v>
      </c>
      <c r="Q5" s="3">
        <v>215</v>
      </c>
      <c r="R5" s="3">
        <v>270</v>
      </c>
      <c r="S5" s="3">
        <v>209</v>
      </c>
      <c r="T5" s="3">
        <v>232</v>
      </c>
      <c r="U5" s="3">
        <v>199</v>
      </c>
      <c r="V5" s="3">
        <v>213</v>
      </c>
      <c r="W5" s="3">
        <v>190</v>
      </c>
      <c r="X5" s="3">
        <v>184</v>
      </c>
      <c r="Y5" s="3">
        <v>181</v>
      </c>
      <c r="Z5" s="3">
        <v>202</v>
      </c>
      <c r="AA5" s="3">
        <v>204</v>
      </c>
      <c r="AB5" s="3">
        <v>213</v>
      </c>
      <c r="AC5" s="3">
        <v>205</v>
      </c>
      <c r="AD5" s="3">
        <v>226</v>
      </c>
      <c r="AE5" s="3">
        <v>231</v>
      </c>
      <c r="AF5" s="3">
        <v>225</v>
      </c>
      <c r="AG5" s="3">
        <v>205</v>
      </c>
      <c r="AH5" s="3">
        <v>193</v>
      </c>
      <c r="AI5" s="3">
        <v>166</v>
      </c>
      <c r="AJ5" s="3">
        <v>188</v>
      </c>
      <c r="AK5" s="3">
        <v>195</v>
      </c>
      <c r="AL5" s="3">
        <v>211</v>
      </c>
      <c r="AM5" s="3">
        <v>187</v>
      </c>
      <c r="AN5" s="3">
        <v>211</v>
      </c>
      <c r="AO5" s="3">
        <v>182</v>
      </c>
      <c r="AP5" s="3">
        <v>239</v>
      </c>
      <c r="AQ5" s="3">
        <v>221</v>
      </c>
      <c r="AR5" s="3">
        <v>212</v>
      </c>
      <c r="AS5" s="3">
        <v>239</v>
      </c>
      <c r="AT5" s="3">
        <v>211</v>
      </c>
      <c r="AU5" s="3">
        <v>231</v>
      </c>
      <c r="AV5" s="3">
        <v>179</v>
      </c>
      <c r="AW5" s="3">
        <v>209</v>
      </c>
      <c r="AX5" s="3">
        <v>227</v>
      </c>
      <c r="AY5" s="3">
        <v>179</v>
      </c>
      <c r="AZ5" s="3">
        <v>239</v>
      </c>
      <c r="BA5" s="3">
        <v>231</v>
      </c>
      <c r="BB5" s="3">
        <v>244</v>
      </c>
      <c r="BC5" s="3">
        <v>231</v>
      </c>
      <c r="BD5" s="3">
        <v>215</v>
      </c>
      <c r="BE5" s="3">
        <v>222</v>
      </c>
      <c r="BF5" s="3">
        <v>232</v>
      </c>
      <c r="BG5" s="3">
        <v>236</v>
      </c>
      <c r="BH5" s="3">
        <v>214</v>
      </c>
      <c r="BI5" s="3">
        <v>225</v>
      </c>
      <c r="BJ5" s="3">
        <v>233</v>
      </c>
      <c r="BK5" s="3">
        <v>220</v>
      </c>
      <c r="BL5" s="3">
        <v>266</v>
      </c>
      <c r="BM5" s="3">
        <v>265</v>
      </c>
      <c r="BN5" s="3">
        <v>260</v>
      </c>
      <c r="BO5" s="3">
        <v>256</v>
      </c>
      <c r="BP5" s="3">
        <v>221</v>
      </c>
      <c r="BQ5" s="3">
        <v>220</v>
      </c>
      <c r="BR5" s="3">
        <v>222</v>
      </c>
      <c r="BS5" s="3">
        <v>227</v>
      </c>
      <c r="BT5" s="3">
        <v>214</v>
      </c>
      <c r="BU5" s="3">
        <v>217</v>
      </c>
      <c r="BV5">
        <v>283</v>
      </c>
      <c r="BW5">
        <v>219</v>
      </c>
      <c r="BX5">
        <v>204</v>
      </c>
      <c r="BY5">
        <v>133</v>
      </c>
      <c r="BZ5">
        <v>264</v>
      </c>
      <c r="CA5">
        <v>425</v>
      </c>
      <c r="CB5">
        <v>414</v>
      </c>
      <c r="CC5">
        <v>301</v>
      </c>
      <c r="CD5">
        <v>251</v>
      </c>
      <c r="CE5">
        <v>257</v>
      </c>
      <c r="CF5">
        <v>208</v>
      </c>
      <c r="CG5">
        <v>317</v>
      </c>
      <c r="CH5" s="40">
        <v>345</v>
      </c>
      <c r="CI5" s="40">
        <v>224</v>
      </c>
      <c r="CJ5" s="40">
        <v>323</v>
      </c>
      <c r="CK5" s="41">
        <v>431</v>
      </c>
      <c r="CL5" s="41">
        <v>388</v>
      </c>
      <c r="CM5" s="41">
        <v>401</v>
      </c>
      <c r="CN5" s="41">
        <v>287</v>
      </c>
      <c r="CO5" s="41">
        <v>318</v>
      </c>
      <c r="CP5" s="41">
        <v>264</v>
      </c>
      <c r="CS5">
        <f t="shared" si="0"/>
        <v>2459</v>
      </c>
      <c r="CT5">
        <f t="shared" si="1"/>
        <v>2549</v>
      </c>
      <c r="CU5">
        <f t="shared" si="2"/>
        <v>2453</v>
      </c>
      <c r="CV5">
        <f t="shared" si="3"/>
        <v>2532</v>
      </c>
      <c r="CW5">
        <f t="shared" si="4"/>
        <v>2695</v>
      </c>
      <c r="CX5">
        <f t="shared" si="5"/>
        <v>2821</v>
      </c>
      <c r="CY5">
        <f t="shared" si="6"/>
        <v>3276</v>
      </c>
      <c r="CZ5" s="13">
        <f t="shared" si="7"/>
        <v>3974.666666666667</v>
      </c>
      <c r="DB5" s="13">
        <f t="shared" si="8"/>
        <v>2498.25</v>
      </c>
      <c r="DC5" s="13">
        <f t="shared" si="9"/>
        <v>2537.6</v>
      </c>
      <c r="DD5" s="13">
        <f t="shared" si="10"/>
        <v>2610</v>
      </c>
      <c r="DF5" s="44">
        <f t="shared" si="11"/>
        <v>7.8755128590013004E-2</v>
      </c>
      <c r="DG5" s="44">
        <f t="shared" si="12"/>
        <v>0.1116803278688525</v>
      </c>
      <c r="DH5" s="44">
        <f t="shared" si="13"/>
        <v>0.25517241379310346</v>
      </c>
      <c r="DI5" s="44">
        <f t="shared" si="14"/>
        <v>0.52286079182630918</v>
      </c>
      <c r="DM5">
        <v>346</v>
      </c>
      <c r="DN5">
        <v>1587</v>
      </c>
      <c r="DO5">
        <v>204</v>
      </c>
      <c r="DP5">
        <v>1269</v>
      </c>
      <c r="DQ5">
        <v>6587</v>
      </c>
      <c r="DR5">
        <v>3867</v>
      </c>
      <c r="DS5">
        <v>1302</v>
      </c>
      <c r="DT5">
        <v>2137</v>
      </c>
      <c r="DU5">
        <v>3008</v>
      </c>
      <c r="DV5">
        <v>2125</v>
      </c>
      <c r="DW5">
        <v>1419</v>
      </c>
      <c r="DX5">
        <v>1489</v>
      </c>
      <c r="DY5">
        <v>11189</v>
      </c>
      <c r="DZ5">
        <v>2680</v>
      </c>
      <c r="EA5">
        <v>2285</v>
      </c>
      <c r="EB5">
        <v>6109</v>
      </c>
      <c r="EC5">
        <v>5590</v>
      </c>
      <c r="ED5">
        <v>1006</v>
      </c>
      <c r="EE5">
        <v>12673</v>
      </c>
      <c r="EF5">
        <v>1526</v>
      </c>
      <c r="EG5">
        <v>6677</v>
      </c>
      <c r="EH5">
        <v>746</v>
      </c>
      <c r="EI5">
        <v>223</v>
      </c>
      <c r="EJ5">
        <v>3043</v>
      </c>
      <c r="EK5">
        <v>26847</v>
      </c>
      <c r="EL5">
        <v>1023</v>
      </c>
      <c r="EM5">
        <v>530</v>
      </c>
    </row>
    <row r="6" spans="1:143" ht="21">
      <c r="A6" s="6" t="s">
        <v>20</v>
      </c>
      <c r="B6" s="7">
        <v>1227</v>
      </c>
      <c r="C6" s="7">
        <v>1057</v>
      </c>
      <c r="D6" s="7">
        <v>1284</v>
      </c>
      <c r="E6" s="7">
        <v>1238</v>
      </c>
      <c r="F6" s="7">
        <v>1294</v>
      </c>
      <c r="G6" s="7">
        <v>1259</v>
      </c>
      <c r="H6" s="7">
        <v>1151</v>
      </c>
      <c r="I6" s="7">
        <v>1167</v>
      </c>
      <c r="J6" s="7">
        <v>1217</v>
      </c>
      <c r="K6" s="7">
        <v>1152</v>
      </c>
      <c r="L6" s="7">
        <v>1139</v>
      </c>
      <c r="M6" s="7">
        <v>1228</v>
      </c>
      <c r="N6" s="7">
        <v>1209</v>
      </c>
      <c r="O6" s="7">
        <v>1082</v>
      </c>
      <c r="P6" s="7">
        <v>1303</v>
      </c>
      <c r="Q6" s="7">
        <v>1299</v>
      </c>
      <c r="R6" s="7">
        <v>1361</v>
      </c>
      <c r="S6" s="7">
        <v>1340</v>
      </c>
      <c r="T6" s="7">
        <v>1314</v>
      </c>
      <c r="U6" s="7">
        <v>1263</v>
      </c>
      <c r="V6" s="7">
        <v>1280</v>
      </c>
      <c r="W6" s="7">
        <v>1352</v>
      </c>
      <c r="X6" s="7">
        <v>1204</v>
      </c>
      <c r="Y6" s="7">
        <v>1242</v>
      </c>
      <c r="Z6" s="7">
        <v>1301</v>
      </c>
      <c r="AA6" s="7">
        <v>1171</v>
      </c>
      <c r="AB6" s="7">
        <v>1286</v>
      </c>
      <c r="AC6" s="7">
        <v>1358</v>
      </c>
      <c r="AD6" s="7">
        <v>1415</v>
      </c>
      <c r="AE6" s="7">
        <v>1313</v>
      </c>
      <c r="AF6" s="7">
        <v>1367</v>
      </c>
      <c r="AG6" s="7">
        <v>1252</v>
      </c>
      <c r="AH6" s="7">
        <v>1251</v>
      </c>
      <c r="AI6" s="7">
        <v>1215</v>
      </c>
      <c r="AJ6" s="7">
        <v>1121</v>
      </c>
      <c r="AK6" s="7">
        <v>1222</v>
      </c>
      <c r="AL6" s="7">
        <v>1346</v>
      </c>
      <c r="AM6" s="7">
        <v>1355</v>
      </c>
      <c r="AN6" s="7">
        <v>1381</v>
      </c>
      <c r="AO6" s="7">
        <v>1260</v>
      </c>
      <c r="AP6" s="7">
        <v>1377</v>
      </c>
      <c r="AQ6" s="7">
        <v>1315</v>
      </c>
      <c r="AR6" s="7">
        <v>1367</v>
      </c>
      <c r="AS6" s="7">
        <v>1346</v>
      </c>
      <c r="AT6" s="7">
        <v>1182</v>
      </c>
      <c r="AU6" s="7">
        <v>1268</v>
      </c>
      <c r="AV6" s="7">
        <v>1223</v>
      </c>
      <c r="AW6" s="7">
        <v>1250</v>
      </c>
      <c r="AX6" s="7">
        <v>1390</v>
      </c>
      <c r="AY6" s="7">
        <v>1201</v>
      </c>
      <c r="AZ6" s="7">
        <v>1256</v>
      </c>
      <c r="BA6" s="7">
        <v>1404</v>
      </c>
      <c r="BB6" s="7">
        <v>1459</v>
      </c>
      <c r="BC6" s="7">
        <v>1409</v>
      </c>
      <c r="BD6" s="7">
        <v>1395</v>
      </c>
      <c r="BE6" s="7">
        <v>1288</v>
      </c>
      <c r="BF6" s="7">
        <v>1302</v>
      </c>
      <c r="BG6" s="7">
        <v>1445</v>
      </c>
      <c r="BH6" s="7">
        <v>1223</v>
      </c>
      <c r="BI6" s="7">
        <v>1338</v>
      </c>
      <c r="BJ6" s="7">
        <v>1315</v>
      </c>
      <c r="BK6" s="7">
        <v>1332</v>
      </c>
      <c r="BL6" s="7">
        <v>1508</v>
      </c>
      <c r="BM6" s="7">
        <v>1390</v>
      </c>
      <c r="BN6" s="7">
        <v>1428</v>
      </c>
      <c r="BO6" s="7">
        <v>1325</v>
      </c>
      <c r="BP6" s="7">
        <v>1448</v>
      </c>
      <c r="BQ6" s="7">
        <v>1479</v>
      </c>
      <c r="BR6" s="7">
        <v>1394</v>
      </c>
      <c r="BS6" s="7">
        <v>1440</v>
      </c>
      <c r="BT6" s="7">
        <v>1390</v>
      </c>
      <c r="BU6" s="7">
        <v>1385</v>
      </c>
      <c r="BV6">
        <v>1375</v>
      </c>
      <c r="BW6">
        <v>1203</v>
      </c>
      <c r="BX6">
        <v>1269</v>
      </c>
      <c r="BY6">
        <v>2867</v>
      </c>
      <c r="BZ6">
        <v>2723</v>
      </c>
      <c r="CA6">
        <v>1701</v>
      </c>
      <c r="CB6">
        <v>1425</v>
      </c>
      <c r="CC6">
        <v>1355</v>
      </c>
      <c r="CD6">
        <v>1407</v>
      </c>
      <c r="CE6">
        <v>1509</v>
      </c>
      <c r="CF6">
        <v>1167</v>
      </c>
      <c r="CG6">
        <v>1564</v>
      </c>
      <c r="CH6" s="40">
        <v>4161</v>
      </c>
      <c r="CI6" s="40">
        <v>4056</v>
      </c>
      <c r="CJ6" s="40">
        <v>2611</v>
      </c>
      <c r="CK6" s="41">
        <v>1793</v>
      </c>
      <c r="CL6" s="41">
        <v>1585</v>
      </c>
      <c r="CM6" s="41">
        <v>1574</v>
      </c>
      <c r="CN6" s="41">
        <v>1518</v>
      </c>
      <c r="CO6" s="41">
        <v>1474</v>
      </c>
      <c r="CP6" s="41">
        <v>1457</v>
      </c>
      <c r="CS6">
        <f t="shared" si="0"/>
        <v>14413</v>
      </c>
      <c r="CT6">
        <f t="shared" si="1"/>
        <v>15249</v>
      </c>
      <c r="CU6">
        <f t="shared" si="2"/>
        <v>15272</v>
      </c>
      <c r="CV6">
        <f t="shared" si="3"/>
        <v>15670</v>
      </c>
      <c r="CW6">
        <f t="shared" si="4"/>
        <v>16110</v>
      </c>
      <c r="CX6">
        <f t="shared" si="5"/>
        <v>16834</v>
      </c>
      <c r="CY6">
        <f t="shared" si="6"/>
        <v>19565</v>
      </c>
      <c r="CZ6" s="13">
        <f t="shared" si="7"/>
        <v>26972</v>
      </c>
      <c r="DB6" s="13">
        <f t="shared" si="8"/>
        <v>15151</v>
      </c>
      <c r="DC6" s="13">
        <f t="shared" si="9"/>
        <v>15342.8</v>
      </c>
      <c r="DD6" s="13">
        <f t="shared" si="10"/>
        <v>15827</v>
      </c>
      <c r="DF6" s="44">
        <f t="shared" si="11"/>
        <v>6.3296152069170358E-2</v>
      </c>
      <c r="DG6" s="44">
        <f t="shared" si="12"/>
        <v>9.7192168313476074E-2</v>
      </c>
      <c r="DH6" s="44">
        <f t="shared" si="13"/>
        <v>0.23617868199911543</v>
      </c>
      <c r="DI6" s="44">
        <f t="shared" si="14"/>
        <v>0.70417640740506726</v>
      </c>
      <c r="DM6">
        <v>312</v>
      </c>
      <c r="DN6">
        <v>1576</v>
      </c>
      <c r="DO6">
        <v>133</v>
      </c>
      <c r="DP6">
        <v>2867</v>
      </c>
      <c r="DQ6">
        <v>6336</v>
      </c>
      <c r="DR6">
        <v>4690</v>
      </c>
      <c r="DS6">
        <v>1171</v>
      </c>
      <c r="DT6">
        <v>2106</v>
      </c>
      <c r="DU6">
        <v>2949</v>
      </c>
      <c r="DV6">
        <v>2482</v>
      </c>
      <c r="DW6">
        <v>1251</v>
      </c>
      <c r="DX6">
        <v>1314</v>
      </c>
      <c r="DY6">
        <v>10590</v>
      </c>
      <c r="DZ6">
        <v>3082</v>
      </c>
      <c r="EA6">
        <v>2233</v>
      </c>
      <c r="EB6">
        <v>5993</v>
      </c>
      <c r="EC6">
        <v>6262</v>
      </c>
      <c r="ED6">
        <v>1365</v>
      </c>
      <c r="EE6">
        <v>16037</v>
      </c>
      <c r="EF6">
        <v>1549</v>
      </c>
      <c r="EG6">
        <v>6721</v>
      </c>
      <c r="EH6">
        <v>690</v>
      </c>
      <c r="EI6">
        <v>211</v>
      </c>
      <c r="EJ6">
        <v>3606</v>
      </c>
      <c r="EK6">
        <v>28046</v>
      </c>
      <c r="EL6">
        <v>1044</v>
      </c>
      <c r="EM6">
        <v>484</v>
      </c>
    </row>
    <row r="7" spans="1:143" ht="21">
      <c r="A7" s="2" t="s">
        <v>33</v>
      </c>
      <c r="B7" s="3">
        <v>6651</v>
      </c>
      <c r="C7" s="3">
        <v>5731</v>
      </c>
      <c r="D7" s="3">
        <v>6616</v>
      </c>
      <c r="E7" s="3">
        <v>6427</v>
      </c>
      <c r="F7" s="3">
        <v>6596</v>
      </c>
      <c r="G7" s="3">
        <v>6543</v>
      </c>
      <c r="H7" s="3">
        <v>6911</v>
      </c>
      <c r="I7" s="3">
        <v>7079</v>
      </c>
      <c r="J7" s="3">
        <v>6790</v>
      </c>
      <c r="K7" s="3">
        <v>6722</v>
      </c>
      <c r="L7" s="3">
        <v>6379</v>
      </c>
      <c r="M7" s="3">
        <v>6758</v>
      </c>
      <c r="N7" s="3">
        <v>7038</v>
      </c>
      <c r="O7" s="3">
        <v>6051</v>
      </c>
      <c r="P7" s="3">
        <v>6901</v>
      </c>
      <c r="Q7" s="3">
        <v>6755</v>
      </c>
      <c r="R7" s="3">
        <v>7165</v>
      </c>
      <c r="S7" s="3">
        <v>7172</v>
      </c>
      <c r="T7" s="3">
        <v>7486</v>
      </c>
      <c r="U7" s="3">
        <v>7145</v>
      </c>
      <c r="V7" s="3">
        <v>6491</v>
      </c>
      <c r="W7" s="3">
        <v>6917</v>
      </c>
      <c r="X7" s="3">
        <v>6851</v>
      </c>
      <c r="Y7" s="3">
        <v>7058</v>
      </c>
      <c r="Z7" s="3">
        <v>7031</v>
      </c>
      <c r="AA7" s="3">
        <v>6890</v>
      </c>
      <c r="AB7" s="3">
        <v>7494</v>
      </c>
      <c r="AC7" s="3">
        <v>6797</v>
      </c>
      <c r="AD7" s="3">
        <v>7109</v>
      </c>
      <c r="AE7" s="3">
        <v>6950</v>
      </c>
      <c r="AF7" s="3">
        <v>7226</v>
      </c>
      <c r="AG7" s="3">
        <v>6948</v>
      </c>
      <c r="AH7" s="3">
        <v>6801</v>
      </c>
      <c r="AI7" s="3">
        <v>6941</v>
      </c>
      <c r="AJ7" s="3">
        <v>6447</v>
      </c>
      <c r="AK7" s="3">
        <v>6923</v>
      </c>
      <c r="AL7" s="3">
        <v>7156</v>
      </c>
      <c r="AM7" s="3">
        <v>6187</v>
      </c>
      <c r="AN7" s="3">
        <v>7023</v>
      </c>
      <c r="AO7" s="3">
        <v>7167</v>
      </c>
      <c r="AP7" s="3">
        <v>7395</v>
      </c>
      <c r="AQ7" s="3">
        <v>7498</v>
      </c>
      <c r="AR7" s="3">
        <v>8058</v>
      </c>
      <c r="AS7" s="3">
        <v>7643</v>
      </c>
      <c r="AT7" s="3">
        <v>7191</v>
      </c>
      <c r="AU7" s="3">
        <v>7357</v>
      </c>
      <c r="AV7" s="3">
        <v>6799</v>
      </c>
      <c r="AW7" s="3">
        <v>7264</v>
      </c>
      <c r="AX7" s="3">
        <v>7471</v>
      </c>
      <c r="AY7" s="3">
        <v>6057</v>
      </c>
      <c r="AZ7" s="3">
        <v>6956</v>
      </c>
      <c r="BA7" s="3">
        <v>7187</v>
      </c>
      <c r="BB7" s="3">
        <v>7464</v>
      </c>
      <c r="BC7" s="3">
        <v>7574</v>
      </c>
      <c r="BD7" s="3">
        <v>7834</v>
      </c>
      <c r="BE7" s="3">
        <v>7326</v>
      </c>
      <c r="BF7" s="3">
        <v>7124</v>
      </c>
      <c r="BG7" s="3">
        <v>7155</v>
      </c>
      <c r="BH7" s="3">
        <v>6535</v>
      </c>
      <c r="BI7" s="3">
        <v>7122</v>
      </c>
      <c r="BJ7" s="3">
        <v>7392</v>
      </c>
      <c r="BK7" s="3">
        <v>6991</v>
      </c>
      <c r="BL7" s="3">
        <v>7368</v>
      </c>
      <c r="BM7" s="3">
        <v>7253</v>
      </c>
      <c r="BN7" s="3">
        <v>7777</v>
      </c>
      <c r="BO7" s="3">
        <v>7807</v>
      </c>
      <c r="BP7" s="3">
        <v>8273</v>
      </c>
      <c r="BQ7" s="3">
        <v>7875</v>
      </c>
      <c r="BR7" s="3">
        <v>7369</v>
      </c>
      <c r="BS7" s="3">
        <v>7509</v>
      </c>
      <c r="BT7" s="3">
        <v>7216</v>
      </c>
      <c r="BU7" s="3">
        <v>7391</v>
      </c>
      <c r="BV7">
        <v>7804</v>
      </c>
      <c r="BW7">
        <v>5898</v>
      </c>
      <c r="BX7">
        <v>6587</v>
      </c>
      <c r="BY7">
        <v>6336</v>
      </c>
      <c r="BZ7">
        <v>7685</v>
      </c>
      <c r="CA7">
        <v>9069</v>
      </c>
      <c r="CB7">
        <v>9558</v>
      </c>
      <c r="CC7">
        <v>8899</v>
      </c>
      <c r="CD7">
        <v>7974</v>
      </c>
      <c r="CE7">
        <v>7919</v>
      </c>
      <c r="CF7">
        <v>7509</v>
      </c>
      <c r="CG7">
        <v>8058</v>
      </c>
      <c r="CH7" s="40">
        <v>8697</v>
      </c>
      <c r="CI7" s="40">
        <v>7820</v>
      </c>
      <c r="CJ7" s="40">
        <v>10206</v>
      </c>
      <c r="CK7" s="41">
        <v>9194</v>
      </c>
      <c r="CL7" s="41">
        <v>9188</v>
      </c>
      <c r="CM7" s="41">
        <v>9033</v>
      </c>
      <c r="CN7" s="41">
        <v>8832</v>
      </c>
      <c r="CO7" s="41">
        <v>8045</v>
      </c>
      <c r="CP7" s="41">
        <v>6936</v>
      </c>
      <c r="CS7">
        <f t="shared" si="0"/>
        <v>79203</v>
      </c>
      <c r="CT7">
        <f t="shared" si="1"/>
        <v>83030</v>
      </c>
      <c r="CU7">
        <f t="shared" si="2"/>
        <v>83557</v>
      </c>
      <c r="CV7">
        <f t="shared" si="3"/>
        <v>86738</v>
      </c>
      <c r="CW7">
        <f t="shared" si="4"/>
        <v>85805</v>
      </c>
      <c r="CX7">
        <f t="shared" si="5"/>
        <v>90221</v>
      </c>
      <c r="CY7">
        <f t="shared" si="6"/>
        <v>93296</v>
      </c>
      <c r="CZ7" s="13">
        <f t="shared" si="7"/>
        <v>103934.66666666667</v>
      </c>
      <c r="DB7" s="13">
        <f t="shared" si="8"/>
        <v>83132</v>
      </c>
      <c r="DC7" s="13">
        <f t="shared" si="9"/>
        <v>83666.600000000006</v>
      </c>
      <c r="DD7" s="13">
        <f t="shared" si="10"/>
        <v>85870.2</v>
      </c>
      <c r="DF7" s="44">
        <f t="shared" si="11"/>
        <v>3.2153683298850023E-2</v>
      </c>
      <c r="DG7" s="44">
        <f t="shared" si="12"/>
        <v>7.8339504652991679E-2</v>
      </c>
      <c r="DH7" s="44">
        <f t="shared" si="13"/>
        <v>8.647703161282963E-2</v>
      </c>
      <c r="DI7" s="44">
        <f t="shared" si="14"/>
        <v>0.21036944908322883</v>
      </c>
      <c r="DM7">
        <v>408</v>
      </c>
      <c r="DN7">
        <v>2259</v>
      </c>
      <c r="DO7">
        <v>264</v>
      </c>
      <c r="DP7">
        <v>2723</v>
      </c>
      <c r="DQ7">
        <v>7685</v>
      </c>
      <c r="DR7">
        <v>7803</v>
      </c>
      <c r="DS7">
        <v>1269</v>
      </c>
      <c r="DT7">
        <v>2534</v>
      </c>
      <c r="DU7">
        <v>3117</v>
      </c>
      <c r="DV7">
        <v>3147</v>
      </c>
      <c r="DW7">
        <v>1252</v>
      </c>
      <c r="DX7">
        <v>1339</v>
      </c>
      <c r="DY7">
        <v>10916</v>
      </c>
      <c r="DZ7">
        <v>4899</v>
      </c>
      <c r="EA7">
        <v>2873</v>
      </c>
      <c r="EB7">
        <v>5805</v>
      </c>
      <c r="EC7">
        <v>8616</v>
      </c>
      <c r="ED7">
        <v>1086</v>
      </c>
      <c r="EE7">
        <v>20845</v>
      </c>
      <c r="EF7">
        <v>1482</v>
      </c>
      <c r="EG7">
        <v>6991</v>
      </c>
      <c r="EH7">
        <v>849</v>
      </c>
      <c r="EI7">
        <v>320</v>
      </c>
      <c r="EJ7">
        <v>3205</v>
      </c>
      <c r="EK7">
        <v>29815</v>
      </c>
      <c r="EL7">
        <v>963</v>
      </c>
      <c r="EM7">
        <v>494</v>
      </c>
    </row>
    <row r="8" spans="1:143" ht="21">
      <c r="A8" s="2" t="s">
        <v>27</v>
      </c>
      <c r="B8" s="3">
        <v>4232</v>
      </c>
      <c r="C8" s="3">
        <v>3827</v>
      </c>
      <c r="D8" s="3">
        <v>4268</v>
      </c>
      <c r="E8" s="3">
        <v>4322</v>
      </c>
      <c r="F8" s="3">
        <v>4454</v>
      </c>
      <c r="G8" s="3">
        <v>4260</v>
      </c>
      <c r="H8" s="3">
        <v>4036</v>
      </c>
      <c r="I8" s="3">
        <v>4088</v>
      </c>
      <c r="J8" s="3">
        <v>4056</v>
      </c>
      <c r="K8" s="3">
        <v>4201</v>
      </c>
      <c r="L8" s="3">
        <v>3840</v>
      </c>
      <c r="M8" s="3">
        <v>3594</v>
      </c>
      <c r="N8" s="3">
        <v>4356</v>
      </c>
      <c r="O8" s="3">
        <v>3861</v>
      </c>
      <c r="P8" s="3">
        <v>4717</v>
      </c>
      <c r="Q8" s="3">
        <v>5171</v>
      </c>
      <c r="R8" s="3">
        <v>4986</v>
      </c>
      <c r="S8" s="3">
        <v>4386</v>
      </c>
      <c r="T8" s="3">
        <v>4318</v>
      </c>
      <c r="U8" s="3">
        <v>4341</v>
      </c>
      <c r="V8" s="3">
        <v>4142</v>
      </c>
      <c r="W8" s="3">
        <v>4334</v>
      </c>
      <c r="X8" s="3">
        <v>4138</v>
      </c>
      <c r="Y8" s="3">
        <v>4343</v>
      </c>
      <c r="Z8" s="3">
        <v>4296</v>
      </c>
      <c r="AA8" s="3">
        <v>4394</v>
      </c>
      <c r="AB8" s="3">
        <v>4578</v>
      </c>
      <c r="AC8" s="3">
        <v>4476</v>
      </c>
      <c r="AD8" s="3">
        <v>4770</v>
      </c>
      <c r="AE8" s="3">
        <v>4492</v>
      </c>
      <c r="AF8" s="3">
        <v>4387</v>
      </c>
      <c r="AG8" s="3">
        <v>4178</v>
      </c>
      <c r="AH8" s="3">
        <v>4002</v>
      </c>
      <c r="AI8" s="3">
        <v>4407</v>
      </c>
      <c r="AJ8" s="3">
        <v>4098</v>
      </c>
      <c r="AK8" s="3">
        <v>4224</v>
      </c>
      <c r="AL8" s="3">
        <v>4346</v>
      </c>
      <c r="AM8" s="3">
        <v>4557</v>
      </c>
      <c r="AN8" s="3">
        <v>5771</v>
      </c>
      <c r="AO8" s="3">
        <v>5536</v>
      </c>
      <c r="AP8" s="3">
        <v>5198</v>
      </c>
      <c r="AQ8" s="3">
        <v>4631</v>
      </c>
      <c r="AR8" s="3">
        <v>4659</v>
      </c>
      <c r="AS8" s="3">
        <v>4428</v>
      </c>
      <c r="AT8" s="3">
        <v>4305</v>
      </c>
      <c r="AU8" s="3">
        <v>4470</v>
      </c>
      <c r="AV8" s="3">
        <v>4233</v>
      </c>
      <c r="AW8" s="3">
        <v>4380</v>
      </c>
      <c r="AX8" s="3">
        <v>4462</v>
      </c>
      <c r="AY8" s="3">
        <v>4078</v>
      </c>
      <c r="AZ8" s="3">
        <v>4875</v>
      </c>
      <c r="BA8" s="3">
        <v>5003</v>
      </c>
      <c r="BB8" s="3">
        <v>4990</v>
      </c>
      <c r="BC8" s="3">
        <v>4525</v>
      </c>
      <c r="BD8" s="3">
        <v>4571</v>
      </c>
      <c r="BE8" s="3">
        <v>4419</v>
      </c>
      <c r="BF8" s="3">
        <v>4386</v>
      </c>
      <c r="BG8" s="3">
        <v>4523</v>
      </c>
      <c r="BH8" s="3">
        <v>4378</v>
      </c>
      <c r="BI8" s="3">
        <v>4345</v>
      </c>
      <c r="BJ8" s="3">
        <v>4473</v>
      </c>
      <c r="BK8" s="3">
        <v>4102</v>
      </c>
      <c r="BL8" s="3">
        <v>4933</v>
      </c>
      <c r="BM8" s="3">
        <v>5064</v>
      </c>
      <c r="BN8" s="3">
        <v>5049</v>
      </c>
      <c r="BO8" s="3">
        <v>4446</v>
      </c>
      <c r="BP8" s="3">
        <v>4520</v>
      </c>
      <c r="BQ8" s="3">
        <v>4343</v>
      </c>
      <c r="BR8" s="3">
        <v>3786</v>
      </c>
      <c r="BS8" s="3">
        <v>4392</v>
      </c>
      <c r="BT8" s="3">
        <v>4459</v>
      </c>
      <c r="BU8" s="3">
        <v>4517</v>
      </c>
      <c r="BV8">
        <v>3793</v>
      </c>
      <c r="BW8">
        <v>3451</v>
      </c>
      <c r="BX8">
        <v>3867</v>
      </c>
      <c r="BY8">
        <v>4690</v>
      </c>
      <c r="BZ8">
        <v>7803</v>
      </c>
      <c r="CA8">
        <v>6180</v>
      </c>
      <c r="CB8">
        <v>4959</v>
      </c>
      <c r="CC8">
        <v>4452</v>
      </c>
      <c r="CD8">
        <v>4272</v>
      </c>
      <c r="CE8">
        <v>4284</v>
      </c>
      <c r="CF8">
        <v>4081</v>
      </c>
      <c r="CG8">
        <v>4473</v>
      </c>
      <c r="CH8" s="40">
        <v>4280</v>
      </c>
      <c r="CI8" s="40">
        <v>4477</v>
      </c>
      <c r="CJ8" s="40">
        <v>7199</v>
      </c>
      <c r="CK8" s="41">
        <v>8420</v>
      </c>
      <c r="CL8" s="41">
        <v>6868</v>
      </c>
      <c r="CM8" s="41">
        <v>5882</v>
      </c>
      <c r="CN8" s="41">
        <v>4722</v>
      </c>
      <c r="CO8" s="41">
        <v>4235</v>
      </c>
      <c r="CP8" s="41">
        <v>4064</v>
      </c>
      <c r="CS8">
        <f t="shared" si="0"/>
        <v>49178</v>
      </c>
      <c r="CT8">
        <f t="shared" si="1"/>
        <v>53093</v>
      </c>
      <c r="CU8">
        <f t="shared" si="2"/>
        <v>52302</v>
      </c>
      <c r="CV8">
        <f t="shared" si="3"/>
        <v>56514</v>
      </c>
      <c r="CW8">
        <f t="shared" si="4"/>
        <v>54555</v>
      </c>
      <c r="CX8">
        <f t="shared" si="5"/>
        <v>54084</v>
      </c>
      <c r="CY8">
        <f t="shared" si="6"/>
        <v>56305</v>
      </c>
      <c r="CZ8" s="13">
        <f t="shared" si="7"/>
        <v>66862.666666666657</v>
      </c>
      <c r="DB8" s="13">
        <f t="shared" si="8"/>
        <v>52771.75</v>
      </c>
      <c r="DC8" s="13">
        <f t="shared" si="9"/>
        <v>53128.4</v>
      </c>
      <c r="DD8" s="13">
        <f t="shared" si="10"/>
        <v>54109.599999999999</v>
      </c>
      <c r="DF8" s="44">
        <f t="shared" si="11"/>
        <v>3.3791754110864242E-2</v>
      </c>
      <c r="DG8" s="44">
        <f t="shared" si="12"/>
        <v>1.7986613562614318E-2</v>
      </c>
      <c r="DH8" s="44">
        <f t="shared" si="13"/>
        <v>4.0573206972515069E-2</v>
      </c>
      <c r="DI8" s="44">
        <f t="shared" si="14"/>
        <v>0.23568953876330001</v>
      </c>
      <c r="DM8">
        <v>640</v>
      </c>
      <c r="DN8">
        <v>2529</v>
      </c>
      <c r="DO8">
        <v>425</v>
      </c>
      <c r="DP8">
        <v>1701</v>
      </c>
      <c r="DQ8">
        <v>9069</v>
      </c>
      <c r="DR8">
        <v>6180</v>
      </c>
      <c r="DS8">
        <v>1678</v>
      </c>
      <c r="DT8">
        <v>3057</v>
      </c>
      <c r="DU8">
        <v>3450</v>
      </c>
      <c r="DV8">
        <v>3429</v>
      </c>
      <c r="DW8">
        <v>1913</v>
      </c>
      <c r="DX8">
        <v>1431</v>
      </c>
      <c r="DY8">
        <v>12781</v>
      </c>
      <c r="DZ8">
        <v>4057</v>
      </c>
      <c r="EA8">
        <v>3035</v>
      </c>
      <c r="EB8">
        <v>6723</v>
      </c>
      <c r="EC8">
        <v>6898</v>
      </c>
      <c r="ED8">
        <v>1410</v>
      </c>
      <c r="EE8">
        <v>14408</v>
      </c>
      <c r="EF8">
        <v>2095</v>
      </c>
      <c r="EG8">
        <v>7719</v>
      </c>
      <c r="EH8">
        <v>593</v>
      </c>
      <c r="EI8">
        <v>459</v>
      </c>
      <c r="EJ8">
        <v>3663</v>
      </c>
      <c r="EK8">
        <v>34845</v>
      </c>
      <c r="EL8">
        <v>1465</v>
      </c>
      <c r="EM8">
        <v>571</v>
      </c>
    </row>
    <row r="9" spans="1:143" ht="21">
      <c r="A9" s="2" t="s">
        <v>44</v>
      </c>
      <c r="B9" s="3">
        <v>1197</v>
      </c>
      <c r="C9" s="3">
        <v>1115</v>
      </c>
      <c r="D9" s="3">
        <v>1199</v>
      </c>
      <c r="E9" s="3">
        <v>1276</v>
      </c>
      <c r="F9" s="3">
        <v>1299</v>
      </c>
      <c r="G9" s="3">
        <v>1207</v>
      </c>
      <c r="H9" s="3">
        <v>1276</v>
      </c>
      <c r="I9" s="3">
        <v>1337</v>
      </c>
      <c r="J9" s="3">
        <v>1245</v>
      </c>
      <c r="K9" s="3">
        <v>1284</v>
      </c>
      <c r="L9" s="3">
        <v>1213</v>
      </c>
      <c r="M9" s="3">
        <v>1157</v>
      </c>
      <c r="N9" s="3">
        <v>1261</v>
      </c>
      <c r="O9" s="3">
        <v>1070</v>
      </c>
      <c r="P9" s="3">
        <v>1246</v>
      </c>
      <c r="Q9" s="3">
        <v>1277</v>
      </c>
      <c r="R9" s="3">
        <v>1312</v>
      </c>
      <c r="S9" s="3">
        <v>1192</v>
      </c>
      <c r="T9" s="3">
        <v>1199</v>
      </c>
      <c r="U9" s="3">
        <v>1220</v>
      </c>
      <c r="V9" s="3">
        <v>1166</v>
      </c>
      <c r="W9" s="3">
        <v>1251</v>
      </c>
      <c r="X9" s="3">
        <v>1176</v>
      </c>
      <c r="Y9" s="3">
        <v>1148</v>
      </c>
      <c r="Z9" s="3">
        <v>1193</v>
      </c>
      <c r="AA9" s="3">
        <v>1116</v>
      </c>
      <c r="AB9" s="3">
        <v>1209</v>
      </c>
      <c r="AC9" s="3">
        <v>1253</v>
      </c>
      <c r="AD9" s="3">
        <v>1244</v>
      </c>
      <c r="AE9" s="3">
        <v>1197</v>
      </c>
      <c r="AF9" s="3">
        <v>1254</v>
      </c>
      <c r="AG9" s="3">
        <v>1205</v>
      </c>
      <c r="AH9" s="3">
        <v>1197</v>
      </c>
      <c r="AI9" s="3">
        <v>1220</v>
      </c>
      <c r="AJ9" s="3">
        <v>1076</v>
      </c>
      <c r="AK9" s="3">
        <v>1206</v>
      </c>
      <c r="AL9" s="3">
        <v>1195</v>
      </c>
      <c r="AM9" s="3">
        <v>1053</v>
      </c>
      <c r="AN9" s="3">
        <v>1215</v>
      </c>
      <c r="AO9" s="3">
        <v>1246</v>
      </c>
      <c r="AP9" s="3">
        <v>1252</v>
      </c>
      <c r="AQ9" s="3">
        <v>1213</v>
      </c>
      <c r="AR9" s="3">
        <v>1299</v>
      </c>
      <c r="AS9" s="3">
        <v>1290</v>
      </c>
      <c r="AT9" s="3">
        <v>1166</v>
      </c>
      <c r="AU9" s="3">
        <v>1310</v>
      </c>
      <c r="AV9" s="3">
        <v>1098</v>
      </c>
      <c r="AW9" s="3">
        <v>1176</v>
      </c>
      <c r="AX9" s="3">
        <v>1111</v>
      </c>
      <c r="AY9" s="3">
        <v>1109</v>
      </c>
      <c r="AZ9" s="3">
        <v>1305</v>
      </c>
      <c r="BA9" s="3">
        <v>1194</v>
      </c>
      <c r="BB9" s="3">
        <v>1219</v>
      </c>
      <c r="BC9" s="3">
        <v>1246</v>
      </c>
      <c r="BD9" s="3">
        <v>1211</v>
      </c>
      <c r="BE9" s="3">
        <v>1234</v>
      </c>
      <c r="BF9" s="3">
        <v>1093</v>
      </c>
      <c r="BG9" s="3">
        <v>1176</v>
      </c>
      <c r="BH9" s="3">
        <v>1153</v>
      </c>
      <c r="BI9" s="3">
        <v>1242</v>
      </c>
      <c r="BJ9" s="3">
        <v>1190</v>
      </c>
      <c r="BK9" s="3">
        <v>1074</v>
      </c>
      <c r="BL9" s="3">
        <v>1208</v>
      </c>
      <c r="BM9" s="3">
        <v>1245</v>
      </c>
      <c r="BN9" s="3">
        <v>1331</v>
      </c>
      <c r="BO9" s="3">
        <v>1332</v>
      </c>
      <c r="BP9" s="3">
        <v>1318</v>
      </c>
      <c r="BQ9" s="3">
        <v>1287</v>
      </c>
      <c r="BR9" s="3">
        <v>1321</v>
      </c>
      <c r="BS9" s="3">
        <v>1298</v>
      </c>
      <c r="BT9" s="3">
        <v>1164</v>
      </c>
      <c r="BU9" s="3">
        <v>1202</v>
      </c>
      <c r="BV9">
        <v>1251</v>
      </c>
      <c r="BW9">
        <v>1112</v>
      </c>
      <c r="BX9">
        <v>1302</v>
      </c>
      <c r="BY9">
        <v>1171</v>
      </c>
      <c r="BZ9">
        <v>1269</v>
      </c>
      <c r="CA9">
        <v>1678</v>
      </c>
      <c r="CB9">
        <v>2141</v>
      </c>
      <c r="CC9">
        <v>2235</v>
      </c>
      <c r="CD9">
        <v>1741</v>
      </c>
      <c r="CE9">
        <v>1554</v>
      </c>
      <c r="CF9">
        <v>1451</v>
      </c>
      <c r="CG9">
        <v>1464</v>
      </c>
      <c r="CH9" s="40">
        <v>1443</v>
      </c>
      <c r="CI9" s="40">
        <v>1374</v>
      </c>
      <c r="CJ9" s="40">
        <v>2542</v>
      </c>
      <c r="CK9" s="41">
        <v>2836</v>
      </c>
      <c r="CL9" s="41">
        <v>2030</v>
      </c>
      <c r="CM9" s="41">
        <v>1744</v>
      </c>
      <c r="CN9" s="41">
        <v>1688</v>
      </c>
      <c r="CO9" s="41">
        <v>1648</v>
      </c>
      <c r="CP9" s="41">
        <v>1619</v>
      </c>
      <c r="CS9">
        <f t="shared" si="0"/>
        <v>14805</v>
      </c>
      <c r="CT9">
        <f t="shared" si="1"/>
        <v>14518</v>
      </c>
      <c r="CU9">
        <f t="shared" si="2"/>
        <v>14370</v>
      </c>
      <c r="CV9">
        <f t="shared" si="3"/>
        <v>14513</v>
      </c>
      <c r="CW9">
        <f t="shared" si="4"/>
        <v>14293</v>
      </c>
      <c r="CX9">
        <f t="shared" si="5"/>
        <v>14970</v>
      </c>
      <c r="CY9">
        <f t="shared" si="6"/>
        <v>18369</v>
      </c>
      <c r="CZ9" s="13">
        <f t="shared" si="7"/>
        <v>22565.333333333332</v>
      </c>
      <c r="DB9" s="13">
        <f t="shared" si="8"/>
        <v>14551.5</v>
      </c>
      <c r="DC9" s="13">
        <f t="shared" si="9"/>
        <v>14499.8</v>
      </c>
      <c r="DD9" s="13">
        <f t="shared" si="10"/>
        <v>14532.8</v>
      </c>
      <c r="DF9" s="44">
        <f t="shared" si="11"/>
        <v>-1.7764491633164965E-2</v>
      </c>
      <c r="DG9" s="44">
        <f t="shared" si="12"/>
        <v>3.2428033490117157E-2</v>
      </c>
      <c r="DH9" s="44">
        <f t="shared" si="13"/>
        <v>0.26396840251018394</v>
      </c>
      <c r="DI9" s="44">
        <f t="shared" si="14"/>
        <v>0.55271753091856579</v>
      </c>
      <c r="DM9">
        <v>490</v>
      </c>
      <c r="DN9">
        <v>2054</v>
      </c>
      <c r="DO9">
        <v>414</v>
      </c>
      <c r="DP9">
        <v>1425</v>
      </c>
      <c r="DQ9">
        <v>9558</v>
      </c>
      <c r="DR9">
        <v>4959</v>
      </c>
      <c r="DS9">
        <v>2141</v>
      </c>
      <c r="DT9">
        <v>3004</v>
      </c>
      <c r="DU9">
        <v>4540</v>
      </c>
      <c r="DV9">
        <v>3166</v>
      </c>
      <c r="DW9">
        <v>2394</v>
      </c>
      <c r="DX9">
        <v>1727</v>
      </c>
      <c r="DY9">
        <v>14137</v>
      </c>
      <c r="DZ9">
        <v>3548</v>
      </c>
      <c r="EA9">
        <v>2991</v>
      </c>
      <c r="EB9">
        <v>7458</v>
      </c>
      <c r="EC9">
        <v>6547</v>
      </c>
      <c r="ED9">
        <v>1498</v>
      </c>
      <c r="EE9">
        <v>13317</v>
      </c>
      <c r="EF9">
        <v>2229</v>
      </c>
      <c r="EG9">
        <v>9316</v>
      </c>
      <c r="EH9">
        <v>1045</v>
      </c>
      <c r="EI9">
        <v>367</v>
      </c>
      <c r="EJ9">
        <v>4486</v>
      </c>
      <c r="EK9">
        <v>35066</v>
      </c>
      <c r="EL9">
        <v>1757</v>
      </c>
      <c r="EM9">
        <v>693</v>
      </c>
    </row>
    <row r="10" spans="1:143" ht="21">
      <c r="A10" s="2" t="s">
        <v>35</v>
      </c>
      <c r="B10" s="3">
        <v>1838</v>
      </c>
      <c r="C10" s="3">
        <v>1666</v>
      </c>
      <c r="D10" s="3">
        <v>1822</v>
      </c>
      <c r="E10" s="3">
        <v>1549</v>
      </c>
      <c r="F10" s="3">
        <v>1640</v>
      </c>
      <c r="G10" s="3">
        <v>1640</v>
      </c>
      <c r="H10" s="3">
        <v>1860</v>
      </c>
      <c r="I10" s="3">
        <v>2023</v>
      </c>
      <c r="J10" s="3">
        <v>1909</v>
      </c>
      <c r="K10" s="3">
        <v>1733</v>
      </c>
      <c r="L10" s="3">
        <v>1768</v>
      </c>
      <c r="M10" s="3">
        <v>1767</v>
      </c>
      <c r="N10" s="3">
        <v>2002</v>
      </c>
      <c r="O10" s="3">
        <v>1747</v>
      </c>
      <c r="P10" s="3">
        <v>1866</v>
      </c>
      <c r="Q10" s="3">
        <v>1744</v>
      </c>
      <c r="R10" s="3">
        <v>1973</v>
      </c>
      <c r="S10" s="3">
        <v>1893</v>
      </c>
      <c r="T10" s="3">
        <v>2066</v>
      </c>
      <c r="U10" s="3">
        <v>1957</v>
      </c>
      <c r="V10" s="3">
        <v>1548</v>
      </c>
      <c r="W10" s="3">
        <v>1800</v>
      </c>
      <c r="X10" s="3">
        <v>1793</v>
      </c>
      <c r="Y10" s="3">
        <v>1839</v>
      </c>
      <c r="Z10" s="3">
        <v>1832</v>
      </c>
      <c r="AA10" s="3">
        <v>1799</v>
      </c>
      <c r="AB10" s="3">
        <v>1935</v>
      </c>
      <c r="AC10" s="3">
        <v>1939</v>
      </c>
      <c r="AD10" s="3">
        <v>2041</v>
      </c>
      <c r="AE10" s="3">
        <v>1963</v>
      </c>
      <c r="AF10" s="3">
        <v>2109</v>
      </c>
      <c r="AG10" s="3">
        <v>1957</v>
      </c>
      <c r="AH10" s="3">
        <v>1800</v>
      </c>
      <c r="AI10" s="3">
        <v>1941</v>
      </c>
      <c r="AJ10" s="3">
        <v>1828</v>
      </c>
      <c r="AK10" s="3">
        <v>1959</v>
      </c>
      <c r="AL10" s="3">
        <v>1957</v>
      </c>
      <c r="AM10" s="3">
        <v>1873</v>
      </c>
      <c r="AN10" s="3">
        <v>1906</v>
      </c>
      <c r="AO10" s="3">
        <v>1962</v>
      </c>
      <c r="AP10" s="3">
        <v>2060</v>
      </c>
      <c r="AQ10" s="3">
        <v>2107</v>
      </c>
      <c r="AR10" s="3">
        <v>2220</v>
      </c>
      <c r="AS10" s="3">
        <v>2235</v>
      </c>
      <c r="AT10" s="3">
        <v>2067</v>
      </c>
      <c r="AU10" s="3">
        <v>2035</v>
      </c>
      <c r="AV10" s="3">
        <v>1883</v>
      </c>
      <c r="AW10" s="3">
        <v>1920</v>
      </c>
      <c r="AX10" s="3">
        <v>1922</v>
      </c>
      <c r="AY10" s="3">
        <v>1696</v>
      </c>
      <c r="AZ10" s="3">
        <v>1961</v>
      </c>
      <c r="BA10" s="3">
        <v>1905</v>
      </c>
      <c r="BB10" s="3">
        <v>2136</v>
      </c>
      <c r="BC10" s="3">
        <v>2157</v>
      </c>
      <c r="BD10" s="3">
        <v>2148</v>
      </c>
      <c r="BE10" s="3">
        <v>1910</v>
      </c>
      <c r="BF10" s="3">
        <v>1977</v>
      </c>
      <c r="BG10" s="3">
        <v>1891</v>
      </c>
      <c r="BH10" s="3">
        <v>1868</v>
      </c>
      <c r="BI10" s="3">
        <v>1994</v>
      </c>
      <c r="BJ10" s="3">
        <v>2079</v>
      </c>
      <c r="BK10" s="3">
        <v>1752</v>
      </c>
      <c r="BL10" s="3">
        <v>2080</v>
      </c>
      <c r="BM10" s="3">
        <v>1910</v>
      </c>
      <c r="BN10" s="3">
        <v>2112</v>
      </c>
      <c r="BO10" s="3">
        <v>2110</v>
      </c>
      <c r="BP10" s="3">
        <v>2245</v>
      </c>
      <c r="BQ10" s="3">
        <v>2194</v>
      </c>
      <c r="BR10" s="3">
        <v>2054</v>
      </c>
      <c r="BS10" s="3">
        <v>1981</v>
      </c>
      <c r="BT10" s="3">
        <v>1909</v>
      </c>
      <c r="BU10" s="3">
        <v>2094</v>
      </c>
      <c r="BV10">
        <v>2189</v>
      </c>
      <c r="BW10">
        <v>1863</v>
      </c>
      <c r="BX10">
        <v>2137</v>
      </c>
      <c r="BY10">
        <v>2106</v>
      </c>
      <c r="BZ10">
        <v>2534</v>
      </c>
      <c r="CA10">
        <v>3057</v>
      </c>
      <c r="CB10">
        <v>3004</v>
      </c>
      <c r="CC10">
        <v>2547</v>
      </c>
      <c r="CD10">
        <v>2402</v>
      </c>
      <c r="CE10">
        <v>2217</v>
      </c>
      <c r="CF10">
        <v>2444</v>
      </c>
      <c r="CG10">
        <v>2830</v>
      </c>
      <c r="CH10" s="40">
        <v>2872</v>
      </c>
      <c r="CI10" s="40">
        <v>2425</v>
      </c>
      <c r="CJ10" s="40">
        <v>3286</v>
      </c>
      <c r="CK10" s="41">
        <v>4173</v>
      </c>
      <c r="CL10" s="41">
        <v>3225</v>
      </c>
      <c r="CM10" s="41">
        <v>2656</v>
      </c>
      <c r="CN10" s="41">
        <v>2545</v>
      </c>
      <c r="CO10" s="41">
        <v>2421</v>
      </c>
      <c r="CP10" s="41">
        <v>2293</v>
      </c>
      <c r="CS10">
        <f t="shared" si="0"/>
        <v>21215</v>
      </c>
      <c r="CT10">
        <f t="shared" si="1"/>
        <v>22228</v>
      </c>
      <c r="CU10">
        <f t="shared" si="2"/>
        <v>23103</v>
      </c>
      <c r="CV10">
        <f t="shared" si="3"/>
        <v>24225</v>
      </c>
      <c r="CW10">
        <f t="shared" si="4"/>
        <v>23565</v>
      </c>
      <c r="CX10">
        <f t="shared" si="5"/>
        <v>24520</v>
      </c>
      <c r="CY10">
        <f t="shared" si="6"/>
        <v>29330</v>
      </c>
      <c r="CZ10" s="13">
        <f t="shared" si="7"/>
        <v>34528</v>
      </c>
      <c r="DB10" s="13">
        <f t="shared" si="8"/>
        <v>22692.75</v>
      </c>
      <c r="DC10" s="13">
        <f t="shared" si="9"/>
        <v>22867.200000000001</v>
      </c>
      <c r="DD10" s="13">
        <f t="shared" si="10"/>
        <v>23528.2</v>
      </c>
      <c r="DF10" s="44">
        <f t="shared" si="11"/>
        <v>3.8437386389926297E-2</v>
      </c>
      <c r="DG10" s="44">
        <f t="shared" si="12"/>
        <v>7.2278197593059021E-2</v>
      </c>
      <c r="DH10" s="44">
        <f t="shared" si="13"/>
        <v>0.24658919934376616</v>
      </c>
      <c r="DI10" s="44">
        <f t="shared" si="14"/>
        <v>0.46751557705221813</v>
      </c>
      <c r="DM10">
        <v>432</v>
      </c>
      <c r="DN10">
        <v>1689</v>
      </c>
      <c r="DO10">
        <v>301</v>
      </c>
      <c r="DP10">
        <v>1355</v>
      </c>
      <c r="DQ10">
        <v>8899</v>
      </c>
      <c r="DR10">
        <v>4452</v>
      </c>
      <c r="DS10">
        <v>2235</v>
      </c>
      <c r="DT10">
        <v>2547</v>
      </c>
      <c r="DU10">
        <v>4807</v>
      </c>
      <c r="DV10">
        <v>2493</v>
      </c>
      <c r="DW10">
        <v>2277</v>
      </c>
      <c r="DX10">
        <v>1929</v>
      </c>
      <c r="DY10">
        <v>14164</v>
      </c>
      <c r="DZ10">
        <v>2813</v>
      </c>
      <c r="EA10">
        <v>2656</v>
      </c>
      <c r="EB10">
        <v>7554</v>
      </c>
      <c r="EC10">
        <v>5835</v>
      </c>
      <c r="ED10">
        <v>1445</v>
      </c>
      <c r="EE10">
        <v>13537</v>
      </c>
      <c r="EF10">
        <v>1700</v>
      </c>
      <c r="EG10">
        <v>9044</v>
      </c>
      <c r="EH10">
        <v>997</v>
      </c>
      <c r="EI10">
        <v>205</v>
      </c>
      <c r="EJ10">
        <v>4758</v>
      </c>
      <c r="EK10">
        <v>32008</v>
      </c>
      <c r="EL10">
        <v>1477</v>
      </c>
      <c r="EM10">
        <v>777</v>
      </c>
    </row>
    <row r="11" spans="1:143" ht="21">
      <c r="A11" s="2" t="s">
        <v>43</v>
      </c>
      <c r="B11" s="3">
        <v>2943</v>
      </c>
      <c r="C11" s="3">
        <v>2558</v>
      </c>
      <c r="D11" s="3">
        <v>2799</v>
      </c>
      <c r="E11" s="3">
        <v>2849</v>
      </c>
      <c r="F11" s="3">
        <v>3035</v>
      </c>
      <c r="G11" s="3">
        <v>2896</v>
      </c>
      <c r="H11" s="3">
        <v>2926</v>
      </c>
      <c r="I11" s="3">
        <v>2936</v>
      </c>
      <c r="J11" s="3">
        <v>2852</v>
      </c>
      <c r="K11" s="3">
        <v>3108</v>
      </c>
      <c r="L11" s="3">
        <v>2637</v>
      </c>
      <c r="M11" s="3">
        <v>2972</v>
      </c>
      <c r="N11" s="3">
        <v>3045</v>
      </c>
      <c r="O11" s="3">
        <v>2530</v>
      </c>
      <c r="P11" s="3">
        <v>2904</v>
      </c>
      <c r="Q11" s="3">
        <v>3135</v>
      </c>
      <c r="R11" s="3">
        <v>3420</v>
      </c>
      <c r="S11" s="3">
        <v>3044</v>
      </c>
      <c r="T11" s="3">
        <v>3006</v>
      </c>
      <c r="U11" s="3">
        <v>2968</v>
      </c>
      <c r="V11" s="3">
        <v>2935</v>
      </c>
      <c r="W11" s="3">
        <v>3347</v>
      </c>
      <c r="X11" s="3">
        <v>2735</v>
      </c>
      <c r="Y11" s="3">
        <v>2903</v>
      </c>
      <c r="Z11" s="3">
        <v>2935</v>
      </c>
      <c r="AA11" s="3">
        <v>2757</v>
      </c>
      <c r="AB11" s="3">
        <v>2970</v>
      </c>
      <c r="AC11" s="3">
        <v>3068</v>
      </c>
      <c r="AD11" s="3">
        <v>3026</v>
      </c>
      <c r="AE11" s="3">
        <v>2860</v>
      </c>
      <c r="AF11" s="3">
        <v>3106</v>
      </c>
      <c r="AG11" s="3">
        <v>2975</v>
      </c>
      <c r="AH11" s="3">
        <v>2838</v>
      </c>
      <c r="AI11" s="3">
        <v>2940</v>
      </c>
      <c r="AJ11" s="3">
        <v>2780</v>
      </c>
      <c r="AK11" s="3">
        <v>2930</v>
      </c>
      <c r="AL11" s="3">
        <v>3032</v>
      </c>
      <c r="AM11" s="3">
        <v>2684</v>
      </c>
      <c r="AN11" s="3">
        <v>3038</v>
      </c>
      <c r="AO11" s="3">
        <v>3313</v>
      </c>
      <c r="AP11" s="3">
        <v>3171</v>
      </c>
      <c r="AQ11" s="3">
        <v>3024</v>
      </c>
      <c r="AR11" s="3">
        <v>3382</v>
      </c>
      <c r="AS11" s="3">
        <v>3061</v>
      </c>
      <c r="AT11" s="3">
        <v>3002</v>
      </c>
      <c r="AU11" s="3">
        <v>3578</v>
      </c>
      <c r="AV11" s="3">
        <v>2748</v>
      </c>
      <c r="AW11" s="3">
        <v>2917</v>
      </c>
      <c r="AX11" s="3">
        <v>2970</v>
      </c>
      <c r="AY11" s="3">
        <v>2627</v>
      </c>
      <c r="AZ11" s="3">
        <v>3254</v>
      </c>
      <c r="BA11" s="3">
        <v>3385</v>
      </c>
      <c r="BB11" s="3">
        <v>3201</v>
      </c>
      <c r="BC11" s="3">
        <v>3004</v>
      </c>
      <c r="BD11" s="3">
        <v>3142</v>
      </c>
      <c r="BE11" s="3">
        <v>3007</v>
      </c>
      <c r="BF11" s="3">
        <v>3005</v>
      </c>
      <c r="BG11" s="3">
        <v>3058</v>
      </c>
      <c r="BH11" s="3">
        <v>2816</v>
      </c>
      <c r="BI11" s="3">
        <v>3021</v>
      </c>
      <c r="BJ11" s="3">
        <v>3095</v>
      </c>
      <c r="BK11" s="3">
        <v>2731</v>
      </c>
      <c r="BL11" s="3">
        <v>3018</v>
      </c>
      <c r="BM11" s="3">
        <v>3221</v>
      </c>
      <c r="BN11" s="3">
        <v>3279</v>
      </c>
      <c r="BO11" s="3">
        <v>3371</v>
      </c>
      <c r="BP11" s="3">
        <v>3494</v>
      </c>
      <c r="BQ11" s="3">
        <v>3170</v>
      </c>
      <c r="BR11" s="3">
        <v>3371</v>
      </c>
      <c r="BS11" s="3">
        <v>3204</v>
      </c>
      <c r="BT11" s="3">
        <v>3005</v>
      </c>
      <c r="BU11" s="3">
        <v>3167</v>
      </c>
      <c r="BV11">
        <v>3170</v>
      </c>
      <c r="BW11">
        <v>2707</v>
      </c>
      <c r="BX11">
        <v>3008</v>
      </c>
      <c r="BY11">
        <v>2949</v>
      </c>
      <c r="BZ11">
        <v>3117</v>
      </c>
      <c r="CA11">
        <v>3450</v>
      </c>
      <c r="CB11">
        <v>4540</v>
      </c>
      <c r="CC11">
        <v>4807</v>
      </c>
      <c r="CD11">
        <v>4653</v>
      </c>
      <c r="CE11">
        <v>4565</v>
      </c>
      <c r="CF11">
        <v>3363</v>
      </c>
      <c r="CG11">
        <v>3403</v>
      </c>
      <c r="CH11" s="40">
        <v>3669</v>
      </c>
      <c r="CI11" s="40">
        <v>3778</v>
      </c>
      <c r="CJ11" s="40">
        <v>6938</v>
      </c>
      <c r="CK11" s="41">
        <v>6336</v>
      </c>
      <c r="CL11" s="41">
        <v>4965</v>
      </c>
      <c r="CM11" s="41">
        <v>5148</v>
      </c>
      <c r="CN11" s="41">
        <v>5191</v>
      </c>
      <c r="CO11" s="41">
        <v>4983</v>
      </c>
      <c r="CP11" s="41">
        <v>4148</v>
      </c>
      <c r="CS11">
        <f t="shared" si="0"/>
        <v>34511</v>
      </c>
      <c r="CT11">
        <f t="shared" si="1"/>
        <v>35972</v>
      </c>
      <c r="CU11">
        <f t="shared" si="2"/>
        <v>35185</v>
      </c>
      <c r="CV11">
        <f t="shared" si="3"/>
        <v>36950</v>
      </c>
      <c r="CW11">
        <f t="shared" si="4"/>
        <v>36490</v>
      </c>
      <c r="CX11">
        <f t="shared" si="5"/>
        <v>38126</v>
      </c>
      <c r="CY11">
        <f t="shared" si="6"/>
        <v>43732</v>
      </c>
      <c r="CZ11" s="13">
        <f t="shared" si="7"/>
        <v>60208</v>
      </c>
      <c r="DB11" s="13">
        <f t="shared" si="8"/>
        <v>35654.5</v>
      </c>
      <c r="DC11" s="13">
        <f t="shared" si="9"/>
        <v>35821.599999999999</v>
      </c>
      <c r="DD11" s="13">
        <f t="shared" si="10"/>
        <v>36544.6</v>
      </c>
      <c r="DF11" s="44">
        <f t="shared" si="11"/>
        <v>2.3433227222370248E-2</v>
      </c>
      <c r="DG11" s="44">
        <f t="shared" si="12"/>
        <v>6.4329901511936974E-2</v>
      </c>
      <c r="DH11" s="44">
        <f t="shared" si="13"/>
        <v>0.19667474811600077</v>
      </c>
      <c r="DI11" s="44">
        <f t="shared" si="14"/>
        <v>0.6475211111901622</v>
      </c>
      <c r="DM11">
        <v>385</v>
      </c>
      <c r="DN11">
        <v>1593</v>
      </c>
      <c r="DO11">
        <v>251</v>
      </c>
      <c r="DP11">
        <v>1407</v>
      </c>
      <c r="DQ11">
        <v>7974</v>
      </c>
      <c r="DR11">
        <v>4272</v>
      </c>
      <c r="DS11">
        <v>1741</v>
      </c>
      <c r="DT11">
        <v>2402</v>
      </c>
      <c r="DU11">
        <v>4653</v>
      </c>
      <c r="DV11">
        <v>2421</v>
      </c>
      <c r="DW11">
        <v>2026</v>
      </c>
      <c r="DX11">
        <v>1883</v>
      </c>
      <c r="DY11">
        <v>13418</v>
      </c>
      <c r="DZ11">
        <v>2906</v>
      </c>
      <c r="EA11">
        <v>2447</v>
      </c>
      <c r="EB11">
        <v>7222</v>
      </c>
      <c r="EC11">
        <v>5604</v>
      </c>
      <c r="ED11">
        <v>1526</v>
      </c>
      <c r="EE11">
        <v>13512</v>
      </c>
      <c r="EF11">
        <v>1605</v>
      </c>
      <c r="EG11">
        <v>8410</v>
      </c>
      <c r="EH11">
        <v>948</v>
      </c>
      <c r="EI11">
        <v>201</v>
      </c>
      <c r="EJ11">
        <v>4042</v>
      </c>
      <c r="EK11">
        <v>31445</v>
      </c>
      <c r="EL11">
        <v>1176</v>
      </c>
      <c r="EM11">
        <v>760</v>
      </c>
    </row>
    <row r="12" spans="1:143" ht="21">
      <c r="A12" s="2" t="s">
        <v>25</v>
      </c>
      <c r="B12" s="3">
        <v>1905</v>
      </c>
      <c r="C12" s="3">
        <v>1701</v>
      </c>
      <c r="D12" s="3">
        <v>1845</v>
      </c>
      <c r="E12" s="3">
        <v>2035</v>
      </c>
      <c r="F12" s="3">
        <v>2169</v>
      </c>
      <c r="G12" s="3">
        <v>1984</v>
      </c>
      <c r="H12" s="3">
        <v>2018</v>
      </c>
      <c r="I12" s="3">
        <v>2103</v>
      </c>
      <c r="J12" s="3">
        <v>2028</v>
      </c>
      <c r="K12" s="3">
        <v>2009</v>
      </c>
      <c r="L12" s="3">
        <v>2055</v>
      </c>
      <c r="M12" s="3">
        <v>2007</v>
      </c>
      <c r="N12" s="3">
        <v>2131</v>
      </c>
      <c r="O12" s="3">
        <v>1831</v>
      </c>
      <c r="P12" s="3">
        <v>2252</v>
      </c>
      <c r="Q12" s="3">
        <v>2396</v>
      </c>
      <c r="R12" s="3">
        <v>2285</v>
      </c>
      <c r="S12" s="3">
        <v>1973</v>
      </c>
      <c r="T12" s="3">
        <v>2137</v>
      </c>
      <c r="U12" s="3">
        <v>2020</v>
      </c>
      <c r="V12" s="3">
        <v>1989</v>
      </c>
      <c r="W12" s="3">
        <v>2087</v>
      </c>
      <c r="X12" s="3">
        <v>1985</v>
      </c>
      <c r="Y12" s="3">
        <v>2069</v>
      </c>
      <c r="Z12" s="3">
        <v>2177</v>
      </c>
      <c r="AA12" s="3">
        <v>2072</v>
      </c>
      <c r="AB12" s="3">
        <v>2364</v>
      </c>
      <c r="AC12" s="3">
        <v>2373</v>
      </c>
      <c r="AD12" s="3">
        <v>2299</v>
      </c>
      <c r="AE12" s="3">
        <v>2095</v>
      </c>
      <c r="AF12" s="3">
        <v>2241</v>
      </c>
      <c r="AG12" s="3">
        <v>2110</v>
      </c>
      <c r="AH12" s="3">
        <v>2046</v>
      </c>
      <c r="AI12" s="3">
        <v>2070</v>
      </c>
      <c r="AJ12" s="3">
        <v>1943</v>
      </c>
      <c r="AK12" s="3">
        <v>1913</v>
      </c>
      <c r="AL12" s="3">
        <v>2161</v>
      </c>
      <c r="AM12" s="3">
        <v>2080</v>
      </c>
      <c r="AN12" s="3">
        <v>2590</v>
      </c>
      <c r="AO12" s="3">
        <v>2278</v>
      </c>
      <c r="AP12" s="3">
        <v>2369</v>
      </c>
      <c r="AQ12" s="3">
        <v>2178</v>
      </c>
      <c r="AR12" s="3">
        <v>2269</v>
      </c>
      <c r="AS12" s="3">
        <v>2092</v>
      </c>
      <c r="AT12" s="3">
        <v>2085</v>
      </c>
      <c r="AU12" s="3">
        <v>2015</v>
      </c>
      <c r="AV12" s="3">
        <v>1879</v>
      </c>
      <c r="AW12" s="3">
        <v>2093</v>
      </c>
      <c r="AX12" s="3">
        <v>2187</v>
      </c>
      <c r="AY12" s="3">
        <v>1976</v>
      </c>
      <c r="AZ12" s="3">
        <v>2170</v>
      </c>
      <c r="BA12" s="3">
        <v>2310</v>
      </c>
      <c r="BB12" s="3">
        <v>2506</v>
      </c>
      <c r="BC12" s="3">
        <v>2191</v>
      </c>
      <c r="BD12" s="3">
        <v>2201</v>
      </c>
      <c r="BE12" s="3">
        <v>2169</v>
      </c>
      <c r="BF12" s="3">
        <v>2157</v>
      </c>
      <c r="BG12" s="3">
        <v>2026</v>
      </c>
      <c r="BH12" s="3">
        <v>1985</v>
      </c>
      <c r="BI12" s="3">
        <v>2156</v>
      </c>
      <c r="BJ12" s="3">
        <v>2309</v>
      </c>
      <c r="BK12" s="3">
        <v>2012</v>
      </c>
      <c r="BL12" s="3">
        <v>2293</v>
      </c>
      <c r="BM12" s="3">
        <v>2291</v>
      </c>
      <c r="BN12" s="3">
        <v>2447</v>
      </c>
      <c r="BO12" s="3">
        <v>2366</v>
      </c>
      <c r="BP12" s="3">
        <v>2312</v>
      </c>
      <c r="BQ12" s="3">
        <v>2215</v>
      </c>
      <c r="BR12" s="3">
        <v>2237</v>
      </c>
      <c r="BS12" s="3">
        <v>2098</v>
      </c>
      <c r="BT12" s="3">
        <v>1979</v>
      </c>
      <c r="BU12" s="3">
        <v>2138</v>
      </c>
      <c r="BV12">
        <v>2001</v>
      </c>
      <c r="BW12">
        <v>1826</v>
      </c>
      <c r="BX12">
        <v>2125</v>
      </c>
      <c r="BY12">
        <v>2482</v>
      </c>
      <c r="BZ12">
        <v>3147</v>
      </c>
      <c r="CA12">
        <v>3429</v>
      </c>
      <c r="CB12">
        <v>3166</v>
      </c>
      <c r="CC12">
        <v>2493</v>
      </c>
      <c r="CD12">
        <v>2421</v>
      </c>
      <c r="CE12">
        <v>2242</v>
      </c>
      <c r="CF12">
        <v>2226</v>
      </c>
      <c r="CG12">
        <v>2346</v>
      </c>
      <c r="CH12" s="40">
        <v>2376</v>
      </c>
      <c r="CI12" s="40">
        <v>2350</v>
      </c>
      <c r="CJ12" s="40">
        <v>3544</v>
      </c>
      <c r="CK12" s="41">
        <v>3588</v>
      </c>
      <c r="CL12" s="41">
        <v>3264</v>
      </c>
      <c r="CM12" s="41">
        <v>3194</v>
      </c>
      <c r="CN12" s="41">
        <v>2866</v>
      </c>
      <c r="CO12" s="41">
        <v>2471</v>
      </c>
      <c r="CP12" s="41">
        <v>2113</v>
      </c>
      <c r="CS12">
        <f t="shared" si="0"/>
        <v>23859</v>
      </c>
      <c r="CT12">
        <f t="shared" si="1"/>
        <v>25155</v>
      </c>
      <c r="CU12">
        <f t="shared" si="2"/>
        <v>25703</v>
      </c>
      <c r="CV12">
        <f t="shared" si="3"/>
        <v>26089</v>
      </c>
      <c r="CW12">
        <f t="shared" si="4"/>
        <v>26034</v>
      </c>
      <c r="CX12">
        <f t="shared" si="5"/>
        <v>26697</v>
      </c>
      <c r="CY12">
        <f t="shared" si="6"/>
        <v>29904</v>
      </c>
      <c r="CZ12" s="13">
        <f t="shared" si="7"/>
        <v>34354.666666666664</v>
      </c>
      <c r="DB12" s="13">
        <f t="shared" si="8"/>
        <v>25201.5</v>
      </c>
      <c r="DC12" s="13">
        <f t="shared" si="9"/>
        <v>25368</v>
      </c>
      <c r="DD12" s="13">
        <f t="shared" si="10"/>
        <v>25935.599999999999</v>
      </c>
      <c r="DF12" s="44">
        <f t="shared" si="11"/>
        <v>3.3033747991191E-2</v>
      </c>
      <c r="DG12" s="44">
        <f t="shared" si="12"/>
        <v>5.2388836329233683E-2</v>
      </c>
      <c r="DH12" s="44">
        <f t="shared" si="13"/>
        <v>0.1530097626428539</v>
      </c>
      <c r="DI12" s="44">
        <f t="shared" si="14"/>
        <v>0.32461430106366024</v>
      </c>
      <c r="DM12">
        <v>340</v>
      </c>
      <c r="DN12">
        <v>1579</v>
      </c>
      <c r="DO12">
        <v>257</v>
      </c>
      <c r="DP12">
        <v>1509</v>
      </c>
      <c r="DQ12">
        <v>7919</v>
      </c>
      <c r="DR12">
        <v>4284</v>
      </c>
      <c r="DS12">
        <v>1554</v>
      </c>
      <c r="DT12">
        <v>2217</v>
      </c>
      <c r="DU12">
        <v>4565</v>
      </c>
      <c r="DV12">
        <v>2242</v>
      </c>
      <c r="DW12">
        <v>2101</v>
      </c>
      <c r="DX12">
        <v>1914</v>
      </c>
      <c r="DY12">
        <v>13763</v>
      </c>
      <c r="DZ12">
        <v>2424</v>
      </c>
      <c r="EA12">
        <v>2342</v>
      </c>
      <c r="EB12">
        <v>6846</v>
      </c>
      <c r="EC12">
        <v>5544</v>
      </c>
      <c r="ED12">
        <v>1444</v>
      </c>
      <c r="EE12">
        <v>13037</v>
      </c>
      <c r="EF12">
        <v>1522</v>
      </c>
      <c r="EG12">
        <v>8041</v>
      </c>
      <c r="EH12">
        <v>839</v>
      </c>
      <c r="EI12">
        <v>196</v>
      </c>
      <c r="EJ12">
        <v>3781</v>
      </c>
      <c r="EK12">
        <v>30535</v>
      </c>
      <c r="EL12">
        <v>1134</v>
      </c>
      <c r="EM12">
        <v>677</v>
      </c>
    </row>
    <row r="13" spans="1:143" ht="21">
      <c r="A13" s="2" t="s">
        <v>42</v>
      </c>
      <c r="B13" s="3">
        <v>1333</v>
      </c>
      <c r="C13" s="3">
        <v>1199</v>
      </c>
      <c r="D13" s="3">
        <v>1394</v>
      </c>
      <c r="E13" s="3">
        <v>1357</v>
      </c>
      <c r="F13" s="3">
        <v>1387</v>
      </c>
      <c r="G13" s="3">
        <v>1364</v>
      </c>
      <c r="H13" s="3">
        <v>1419</v>
      </c>
      <c r="I13" s="3">
        <v>1420</v>
      </c>
      <c r="J13" s="3">
        <v>1435</v>
      </c>
      <c r="K13" s="3">
        <v>1413</v>
      </c>
      <c r="L13" s="3">
        <v>1257</v>
      </c>
      <c r="M13" s="3">
        <v>1275</v>
      </c>
      <c r="N13" s="3">
        <v>1315</v>
      </c>
      <c r="O13" s="3">
        <v>1195</v>
      </c>
      <c r="P13" s="3">
        <v>1304</v>
      </c>
      <c r="Q13" s="3">
        <v>1400</v>
      </c>
      <c r="R13" s="3">
        <v>1520</v>
      </c>
      <c r="S13" s="3">
        <v>1349</v>
      </c>
      <c r="T13" s="3">
        <v>1491</v>
      </c>
      <c r="U13" s="3">
        <v>1292</v>
      </c>
      <c r="V13" s="3">
        <v>1371</v>
      </c>
      <c r="W13" s="3">
        <v>1443</v>
      </c>
      <c r="X13" s="3">
        <v>1333</v>
      </c>
      <c r="Y13" s="3">
        <v>1438</v>
      </c>
      <c r="Z13" s="3">
        <v>1397</v>
      </c>
      <c r="AA13" s="3">
        <v>1331</v>
      </c>
      <c r="AB13" s="3">
        <v>1382</v>
      </c>
      <c r="AC13" s="3">
        <v>1588</v>
      </c>
      <c r="AD13" s="3">
        <v>1455</v>
      </c>
      <c r="AE13" s="3">
        <v>1135</v>
      </c>
      <c r="AF13" s="3">
        <v>1474</v>
      </c>
      <c r="AG13" s="3">
        <v>1194</v>
      </c>
      <c r="AH13" s="3">
        <v>1163</v>
      </c>
      <c r="AI13" s="3">
        <v>1454</v>
      </c>
      <c r="AJ13" s="3">
        <v>1279</v>
      </c>
      <c r="AK13" s="3">
        <v>1314</v>
      </c>
      <c r="AL13" s="3">
        <v>1435</v>
      </c>
      <c r="AM13" s="3">
        <v>1198</v>
      </c>
      <c r="AN13" s="3">
        <v>1453</v>
      </c>
      <c r="AO13" s="3">
        <v>1431</v>
      </c>
      <c r="AP13" s="3">
        <v>1468</v>
      </c>
      <c r="AQ13" s="3">
        <v>1424</v>
      </c>
      <c r="AR13" s="3">
        <v>1583</v>
      </c>
      <c r="AS13" s="3">
        <v>1450</v>
      </c>
      <c r="AT13" s="3">
        <v>1473</v>
      </c>
      <c r="AU13" s="3">
        <v>1490</v>
      </c>
      <c r="AV13" s="3">
        <v>1322</v>
      </c>
      <c r="AW13" s="3">
        <v>1479</v>
      </c>
      <c r="AX13" s="3">
        <v>1545</v>
      </c>
      <c r="AY13" s="3">
        <v>1394</v>
      </c>
      <c r="AZ13" s="3">
        <v>1587</v>
      </c>
      <c r="BA13" s="3">
        <v>1548</v>
      </c>
      <c r="BB13" s="3">
        <v>1538</v>
      </c>
      <c r="BC13" s="3">
        <v>1496</v>
      </c>
      <c r="BD13" s="3">
        <v>1529</v>
      </c>
      <c r="BE13" s="3">
        <v>1469</v>
      </c>
      <c r="BF13" s="3">
        <v>1454</v>
      </c>
      <c r="BG13" s="3">
        <v>1407</v>
      </c>
      <c r="BH13" s="3">
        <v>1311</v>
      </c>
      <c r="BI13" s="3">
        <v>1498</v>
      </c>
      <c r="BJ13" s="3">
        <v>1352</v>
      </c>
      <c r="BK13" s="3">
        <v>1199</v>
      </c>
      <c r="BL13" s="3">
        <v>1503</v>
      </c>
      <c r="BM13" s="3">
        <v>1479</v>
      </c>
      <c r="BN13" s="3">
        <v>1559</v>
      </c>
      <c r="BO13" s="3">
        <v>1531</v>
      </c>
      <c r="BP13" s="3">
        <v>1569</v>
      </c>
      <c r="BQ13" s="3">
        <v>1518</v>
      </c>
      <c r="BR13" s="3">
        <v>1716</v>
      </c>
      <c r="BS13" s="3">
        <v>1544</v>
      </c>
      <c r="BT13" s="3">
        <v>1392</v>
      </c>
      <c r="BU13" s="3">
        <v>1518</v>
      </c>
      <c r="BV13">
        <v>1390</v>
      </c>
      <c r="BW13">
        <v>1208</v>
      </c>
      <c r="BX13">
        <v>1419</v>
      </c>
      <c r="BY13">
        <v>1251</v>
      </c>
      <c r="BZ13">
        <v>1252</v>
      </c>
      <c r="CA13">
        <v>1913</v>
      </c>
      <c r="CB13">
        <v>2394</v>
      </c>
      <c r="CC13">
        <v>2277</v>
      </c>
      <c r="CD13">
        <v>2026</v>
      </c>
      <c r="CE13">
        <v>2101</v>
      </c>
      <c r="CF13">
        <v>1540</v>
      </c>
      <c r="CG13">
        <v>1581</v>
      </c>
      <c r="CH13" s="40">
        <v>1988</v>
      </c>
      <c r="CI13" s="40">
        <v>1818</v>
      </c>
      <c r="CJ13" s="40">
        <v>3291</v>
      </c>
      <c r="CK13" s="41">
        <v>3142</v>
      </c>
      <c r="CL13" s="41">
        <v>2500</v>
      </c>
      <c r="CM13" s="41">
        <v>2243</v>
      </c>
      <c r="CN13" s="41">
        <v>2165</v>
      </c>
      <c r="CO13" s="41">
        <v>2118</v>
      </c>
      <c r="CP13" s="41">
        <v>1669</v>
      </c>
      <c r="CS13">
        <f t="shared" si="0"/>
        <v>16253</v>
      </c>
      <c r="CT13">
        <f t="shared" si="1"/>
        <v>16451</v>
      </c>
      <c r="CU13">
        <f t="shared" si="2"/>
        <v>16166</v>
      </c>
      <c r="CV13">
        <f t="shared" si="3"/>
        <v>17206</v>
      </c>
      <c r="CW13">
        <f t="shared" si="4"/>
        <v>17776</v>
      </c>
      <c r="CX13">
        <f t="shared" si="5"/>
        <v>17880</v>
      </c>
      <c r="CY13">
        <f t="shared" si="6"/>
        <v>20352</v>
      </c>
      <c r="CZ13" s="13">
        <f t="shared" si="7"/>
        <v>27912</v>
      </c>
      <c r="DB13" s="13">
        <f t="shared" si="8"/>
        <v>16519</v>
      </c>
      <c r="DC13" s="13">
        <f t="shared" si="9"/>
        <v>16770.400000000001</v>
      </c>
      <c r="DD13" s="13">
        <f t="shared" si="10"/>
        <v>17095.8</v>
      </c>
      <c r="DF13" s="44">
        <f t="shared" si="11"/>
        <v>7.6094194563835579E-2</v>
      </c>
      <c r="DG13" s="44">
        <f t="shared" si="12"/>
        <v>6.6164194056194156E-2</v>
      </c>
      <c r="DH13" s="44">
        <f t="shared" si="13"/>
        <v>0.19046783420489247</v>
      </c>
      <c r="DI13" s="44">
        <f t="shared" si="14"/>
        <v>0.63268171129751172</v>
      </c>
      <c r="DM13">
        <v>372</v>
      </c>
      <c r="DN13">
        <v>1480</v>
      </c>
      <c r="DO13">
        <v>208</v>
      </c>
      <c r="DP13">
        <v>1167</v>
      </c>
      <c r="DQ13">
        <v>7509</v>
      </c>
      <c r="DR13">
        <v>4081</v>
      </c>
      <c r="DS13">
        <v>1451</v>
      </c>
      <c r="DT13">
        <v>2444</v>
      </c>
      <c r="DU13">
        <v>3363</v>
      </c>
      <c r="DV13">
        <v>2226</v>
      </c>
      <c r="DW13">
        <v>1540</v>
      </c>
      <c r="DX13">
        <v>1432</v>
      </c>
      <c r="DY13">
        <v>12278</v>
      </c>
      <c r="DZ13">
        <v>2338</v>
      </c>
      <c r="EA13">
        <v>2362</v>
      </c>
      <c r="EB13">
        <v>6755</v>
      </c>
      <c r="EC13">
        <v>5699</v>
      </c>
      <c r="ED13">
        <v>1407</v>
      </c>
      <c r="EE13">
        <v>14258</v>
      </c>
      <c r="EF13">
        <v>1428</v>
      </c>
      <c r="EG13">
        <v>8010</v>
      </c>
      <c r="EH13">
        <v>771</v>
      </c>
      <c r="EI13">
        <v>242</v>
      </c>
      <c r="EJ13">
        <v>3873</v>
      </c>
      <c r="EK13">
        <v>26586</v>
      </c>
      <c r="EL13">
        <v>1081</v>
      </c>
      <c r="EM13">
        <v>580</v>
      </c>
    </row>
    <row r="14" spans="1:143" ht="21">
      <c r="A14" s="2" t="s">
        <v>41</v>
      </c>
      <c r="B14" s="3">
        <v>1196</v>
      </c>
      <c r="C14" s="3">
        <v>1071</v>
      </c>
      <c r="D14" s="3">
        <v>1162</v>
      </c>
      <c r="E14" s="3">
        <v>1127</v>
      </c>
      <c r="F14" s="3">
        <v>1231</v>
      </c>
      <c r="G14" s="3">
        <v>1314</v>
      </c>
      <c r="H14" s="3">
        <v>1328</v>
      </c>
      <c r="I14" s="3">
        <v>1274</v>
      </c>
      <c r="J14" s="3">
        <v>1182</v>
      </c>
      <c r="K14" s="3">
        <v>1436</v>
      </c>
      <c r="L14" s="3">
        <v>1164</v>
      </c>
      <c r="M14" s="3">
        <v>1233</v>
      </c>
      <c r="N14" s="3">
        <v>1234</v>
      </c>
      <c r="O14" s="3">
        <v>1009</v>
      </c>
      <c r="P14" s="3">
        <v>1202</v>
      </c>
      <c r="Q14" s="3">
        <v>1245</v>
      </c>
      <c r="R14" s="3">
        <v>1341</v>
      </c>
      <c r="S14" s="3">
        <v>1278</v>
      </c>
      <c r="T14" s="3">
        <v>1419</v>
      </c>
      <c r="U14" s="3">
        <v>1390</v>
      </c>
      <c r="V14" s="3">
        <v>1276</v>
      </c>
      <c r="W14" s="3">
        <v>1253</v>
      </c>
      <c r="X14" s="3">
        <v>1212</v>
      </c>
      <c r="Y14" s="3">
        <v>1357</v>
      </c>
      <c r="Z14" s="3">
        <v>1351</v>
      </c>
      <c r="AA14" s="3">
        <v>1289</v>
      </c>
      <c r="AB14" s="3">
        <v>1339</v>
      </c>
      <c r="AC14" s="3">
        <v>1452</v>
      </c>
      <c r="AD14" s="3">
        <v>1461</v>
      </c>
      <c r="AE14" s="3">
        <v>1531</v>
      </c>
      <c r="AF14" s="3">
        <v>1481</v>
      </c>
      <c r="AG14" s="3">
        <v>1367</v>
      </c>
      <c r="AH14" s="3">
        <v>1364</v>
      </c>
      <c r="AI14" s="3">
        <v>1348</v>
      </c>
      <c r="AJ14" s="3">
        <v>1249</v>
      </c>
      <c r="AK14" s="3">
        <v>1223</v>
      </c>
      <c r="AL14" s="3">
        <v>1234</v>
      </c>
      <c r="AM14" s="3">
        <v>1164</v>
      </c>
      <c r="AN14" s="3">
        <v>1326</v>
      </c>
      <c r="AO14" s="3">
        <v>1275</v>
      </c>
      <c r="AP14" s="3">
        <v>1351</v>
      </c>
      <c r="AQ14" s="3">
        <v>1430</v>
      </c>
      <c r="AR14" s="3">
        <v>1429</v>
      </c>
      <c r="AS14" s="3">
        <v>1409</v>
      </c>
      <c r="AT14" s="3">
        <v>1279</v>
      </c>
      <c r="AU14" s="3">
        <v>1280</v>
      </c>
      <c r="AV14" s="3">
        <v>1169</v>
      </c>
      <c r="AW14" s="3">
        <v>1264</v>
      </c>
      <c r="AX14" s="3">
        <v>1230</v>
      </c>
      <c r="AY14" s="3">
        <v>1133</v>
      </c>
      <c r="AZ14" s="3">
        <v>1382</v>
      </c>
      <c r="BA14" s="3">
        <v>1349</v>
      </c>
      <c r="BB14" s="3">
        <v>1420</v>
      </c>
      <c r="BC14" s="3">
        <v>1458</v>
      </c>
      <c r="BD14" s="3">
        <v>1549</v>
      </c>
      <c r="BE14" s="3">
        <v>1444</v>
      </c>
      <c r="BF14" s="3">
        <v>1311</v>
      </c>
      <c r="BG14" s="3">
        <v>1324</v>
      </c>
      <c r="BH14" s="3">
        <v>1268</v>
      </c>
      <c r="BI14" s="3">
        <v>1391</v>
      </c>
      <c r="BJ14" s="3">
        <v>1312</v>
      </c>
      <c r="BK14" s="3">
        <v>1172</v>
      </c>
      <c r="BL14" s="3">
        <v>1256</v>
      </c>
      <c r="BM14" s="3">
        <v>1302</v>
      </c>
      <c r="BN14" s="3">
        <v>1455</v>
      </c>
      <c r="BO14" s="3">
        <v>1516</v>
      </c>
      <c r="BP14" s="3">
        <v>1580</v>
      </c>
      <c r="BQ14" s="3">
        <v>1537</v>
      </c>
      <c r="BR14" s="3">
        <v>1472</v>
      </c>
      <c r="BS14" s="3">
        <v>1348</v>
      </c>
      <c r="BT14" s="3">
        <v>1298</v>
      </c>
      <c r="BU14" s="3">
        <v>1305</v>
      </c>
      <c r="BV14">
        <v>1360</v>
      </c>
      <c r="BW14">
        <v>1271</v>
      </c>
      <c r="BX14">
        <v>1489</v>
      </c>
      <c r="BY14">
        <v>1314</v>
      </c>
      <c r="BZ14">
        <v>1339</v>
      </c>
      <c r="CA14">
        <v>1431</v>
      </c>
      <c r="CB14">
        <v>1727</v>
      </c>
      <c r="CC14">
        <v>1929</v>
      </c>
      <c r="CD14">
        <v>1883</v>
      </c>
      <c r="CE14">
        <v>1914</v>
      </c>
      <c r="CF14">
        <v>1432</v>
      </c>
      <c r="CG14">
        <v>1930</v>
      </c>
      <c r="CH14" s="40">
        <v>1891</v>
      </c>
      <c r="CI14" s="40">
        <v>1613</v>
      </c>
      <c r="CJ14" s="40">
        <v>2465</v>
      </c>
      <c r="CK14" s="41">
        <v>2774</v>
      </c>
      <c r="CL14" s="41">
        <v>2539</v>
      </c>
      <c r="CM14" s="41">
        <v>2838</v>
      </c>
      <c r="CN14" s="41">
        <v>2429</v>
      </c>
      <c r="CO14" s="41">
        <v>1974</v>
      </c>
      <c r="CP14" s="41">
        <v>1621</v>
      </c>
      <c r="CS14">
        <f t="shared" si="0"/>
        <v>14718</v>
      </c>
      <c r="CT14">
        <f t="shared" si="1"/>
        <v>15216</v>
      </c>
      <c r="CU14">
        <f t="shared" si="2"/>
        <v>16455</v>
      </c>
      <c r="CV14">
        <f t="shared" si="3"/>
        <v>15610</v>
      </c>
      <c r="CW14">
        <f t="shared" si="4"/>
        <v>16259</v>
      </c>
      <c r="CX14">
        <f t="shared" si="5"/>
        <v>16553</v>
      </c>
      <c r="CY14">
        <f t="shared" si="6"/>
        <v>19019</v>
      </c>
      <c r="CZ14" s="13">
        <f t="shared" si="7"/>
        <v>26858.666666666664</v>
      </c>
      <c r="DB14" s="13">
        <f t="shared" si="8"/>
        <v>15499.75</v>
      </c>
      <c r="DC14" s="13">
        <f t="shared" si="9"/>
        <v>15651.6</v>
      </c>
      <c r="DD14" s="13">
        <f t="shared" si="10"/>
        <v>16018.6</v>
      </c>
      <c r="DF14" s="44">
        <f t="shared" si="11"/>
        <v>4.8984661042920048E-2</v>
      </c>
      <c r="DG14" s="44">
        <f t="shared" si="12"/>
        <v>5.7591556134836033E-2</v>
      </c>
      <c r="DH14" s="44">
        <f t="shared" si="13"/>
        <v>0.18730725531569548</v>
      </c>
      <c r="DI14" s="44">
        <f t="shared" si="14"/>
        <v>0.6767174825931519</v>
      </c>
      <c r="DM14">
        <v>396</v>
      </c>
      <c r="DN14">
        <v>1620</v>
      </c>
      <c r="DO14">
        <v>317</v>
      </c>
      <c r="DP14">
        <v>1564</v>
      </c>
      <c r="DQ14">
        <v>8058</v>
      </c>
      <c r="DR14">
        <v>4473</v>
      </c>
      <c r="DS14">
        <v>1464</v>
      </c>
      <c r="DT14">
        <v>2830</v>
      </c>
      <c r="DU14">
        <v>3403</v>
      </c>
      <c r="DV14">
        <v>2346</v>
      </c>
      <c r="DW14">
        <v>1581</v>
      </c>
      <c r="DX14">
        <v>1930</v>
      </c>
      <c r="DY14">
        <v>13569</v>
      </c>
      <c r="DZ14">
        <v>2144</v>
      </c>
      <c r="EA14">
        <v>2518</v>
      </c>
      <c r="EB14">
        <v>7870</v>
      </c>
      <c r="EC14">
        <v>6170</v>
      </c>
      <c r="ED14">
        <v>1264</v>
      </c>
      <c r="EE14">
        <v>17922</v>
      </c>
      <c r="EF14">
        <v>1757</v>
      </c>
      <c r="EG14">
        <v>8969</v>
      </c>
      <c r="EH14">
        <v>975</v>
      </c>
      <c r="EI14">
        <v>253</v>
      </c>
      <c r="EJ14">
        <v>4963</v>
      </c>
      <c r="EK14">
        <v>30209</v>
      </c>
      <c r="EL14">
        <v>1154</v>
      </c>
      <c r="EM14">
        <v>540</v>
      </c>
    </row>
    <row r="15" spans="1:143" ht="21">
      <c r="A15" s="2" t="s">
        <v>34</v>
      </c>
      <c r="B15" s="3">
        <v>10404</v>
      </c>
      <c r="C15" s="3">
        <v>9243</v>
      </c>
      <c r="D15" s="3">
        <v>9909</v>
      </c>
      <c r="E15" s="3">
        <v>9754</v>
      </c>
      <c r="F15" s="3">
        <v>11308</v>
      </c>
      <c r="G15" s="3">
        <v>10790</v>
      </c>
      <c r="H15" s="3">
        <v>11226</v>
      </c>
      <c r="I15" s="3">
        <v>11460</v>
      </c>
      <c r="J15" s="3">
        <v>10586</v>
      </c>
      <c r="K15" s="3">
        <v>11141</v>
      </c>
      <c r="L15" s="3">
        <v>10016</v>
      </c>
      <c r="M15" s="3">
        <v>10718</v>
      </c>
      <c r="N15" s="3">
        <v>11178</v>
      </c>
      <c r="O15" s="3">
        <v>9229</v>
      </c>
      <c r="P15" s="3">
        <v>10112</v>
      </c>
      <c r="Q15" s="3">
        <v>10273</v>
      </c>
      <c r="R15" s="3">
        <v>11644</v>
      </c>
      <c r="S15" s="3">
        <v>11538</v>
      </c>
      <c r="T15" s="3">
        <v>11915</v>
      </c>
      <c r="U15" s="3">
        <v>11240</v>
      </c>
      <c r="V15" s="3">
        <v>10880</v>
      </c>
      <c r="W15" s="3">
        <v>11360</v>
      </c>
      <c r="X15" s="3">
        <v>10632</v>
      </c>
      <c r="Y15" s="3">
        <v>10669</v>
      </c>
      <c r="Z15" s="3">
        <v>10837</v>
      </c>
      <c r="AA15" s="3">
        <v>10493</v>
      </c>
      <c r="AB15" s="3">
        <v>11016</v>
      </c>
      <c r="AC15" s="3">
        <v>11434</v>
      </c>
      <c r="AD15" s="3">
        <v>12060</v>
      </c>
      <c r="AE15" s="3">
        <v>12065</v>
      </c>
      <c r="AF15" s="3">
        <v>12382</v>
      </c>
      <c r="AG15" s="3">
        <v>11578</v>
      </c>
      <c r="AH15" s="3">
        <v>10537</v>
      </c>
      <c r="AI15" s="3">
        <v>11079</v>
      </c>
      <c r="AJ15" s="3">
        <v>9976</v>
      </c>
      <c r="AK15" s="3">
        <v>10728</v>
      </c>
      <c r="AL15" s="3">
        <v>11063</v>
      </c>
      <c r="AM15" s="3">
        <v>9429</v>
      </c>
      <c r="AN15" s="3">
        <v>10784</v>
      </c>
      <c r="AO15" s="3">
        <v>10575</v>
      </c>
      <c r="AP15" s="3">
        <v>11953</v>
      </c>
      <c r="AQ15" s="3">
        <v>12084</v>
      </c>
      <c r="AR15" s="3">
        <v>13977</v>
      </c>
      <c r="AS15" s="3">
        <v>12511</v>
      </c>
      <c r="AT15" s="3">
        <v>11570</v>
      </c>
      <c r="AU15" s="3">
        <v>11497</v>
      </c>
      <c r="AV15" s="3">
        <v>10389</v>
      </c>
      <c r="AW15" s="3">
        <v>11390</v>
      </c>
      <c r="AX15" s="3">
        <v>11088</v>
      </c>
      <c r="AY15" s="3">
        <v>9695</v>
      </c>
      <c r="AZ15" s="3">
        <v>10997</v>
      </c>
      <c r="BA15" s="3">
        <v>10798</v>
      </c>
      <c r="BB15" s="3">
        <v>11805</v>
      </c>
      <c r="BC15" s="3">
        <v>11861</v>
      </c>
      <c r="BD15" s="3">
        <v>12592</v>
      </c>
      <c r="BE15" s="3">
        <v>12004</v>
      </c>
      <c r="BF15" s="3">
        <v>11355</v>
      </c>
      <c r="BG15" s="3">
        <v>11078</v>
      </c>
      <c r="BH15" s="3">
        <v>10458</v>
      </c>
      <c r="BI15" s="3">
        <v>11500</v>
      </c>
      <c r="BJ15" s="3">
        <v>11478</v>
      </c>
      <c r="BK15" s="3">
        <v>9862</v>
      </c>
      <c r="BL15" s="3">
        <v>11090</v>
      </c>
      <c r="BM15" s="3">
        <v>11332</v>
      </c>
      <c r="BN15" s="3">
        <v>12303</v>
      </c>
      <c r="BO15" s="3">
        <v>12598</v>
      </c>
      <c r="BP15" s="3">
        <v>13762</v>
      </c>
      <c r="BQ15" s="3">
        <v>12695</v>
      </c>
      <c r="BR15" s="3">
        <v>11709</v>
      </c>
      <c r="BS15" s="3">
        <v>11519</v>
      </c>
      <c r="BT15" s="3">
        <v>10783</v>
      </c>
      <c r="BU15" s="3">
        <v>11561</v>
      </c>
      <c r="BV15">
        <v>11620</v>
      </c>
      <c r="BW15">
        <v>9675</v>
      </c>
      <c r="BX15">
        <v>11189</v>
      </c>
      <c r="BY15">
        <v>10590</v>
      </c>
      <c r="BZ15">
        <v>10916</v>
      </c>
      <c r="CA15">
        <v>12781</v>
      </c>
      <c r="CB15">
        <v>14137</v>
      </c>
      <c r="CC15">
        <v>14164</v>
      </c>
      <c r="CD15">
        <v>13418</v>
      </c>
      <c r="CE15">
        <v>13763</v>
      </c>
      <c r="CF15">
        <v>12278</v>
      </c>
      <c r="CG15">
        <v>13569</v>
      </c>
      <c r="CH15" s="40">
        <v>15245</v>
      </c>
      <c r="CI15" s="40">
        <v>13548</v>
      </c>
      <c r="CJ15" s="40">
        <v>20282</v>
      </c>
      <c r="CK15" s="41">
        <v>21163</v>
      </c>
      <c r="CL15" s="41">
        <v>17896</v>
      </c>
      <c r="CM15" s="41">
        <v>17499</v>
      </c>
      <c r="CN15" s="41">
        <v>16845</v>
      </c>
      <c r="CO15" s="41">
        <v>14959</v>
      </c>
      <c r="CP15" s="41">
        <v>12915</v>
      </c>
      <c r="CS15">
        <f t="shared" si="0"/>
        <v>126555</v>
      </c>
      <c r="CT15">
        <f t="shared" si="1"/>
        <v>130670</v>
      </c>
      <c r="CU15">
        <f t="shared" si="2"/>
        <v>134185</v>
      </c>
      <c r="CV15">
        <f t="shared" si="3"/>
        <v>137222</v>
      </c>
      <c r="CW15">
        <f t="shared" si="4"/>
        <v>135231</v>
      </c>
      <c r="CX15">
        <f t="shared" si="5"/>
        <v>140692</v>
      </c>
      <c r="CY15">
        <f t="shared" si="6"/>
        <v>148100</v>
      </c>
      <c r="CZ15" s="13">
        <f t="shared" si="7"/>
        <v>200469.33333333331</v>
      </c>
      <c r="DB15" s="13">
        <f t="shared" si="8"/>
        <v>132158</v>
      </c>
      <c r="DC15" s="13">
        <f t="shared" si="9"/>
        <v>132772.6</v>
      </c>
      <c r="DD15" s="13">
        <f t="shared" si="10"/>
        <v>135600</v>
      </c>
      <c r="DF15" s="44">
        <f t="shared" si="11"/>
        <v>2.3252470527701689E-2</v>
      </c>
      <c r="DG15" s="44">
        <f t="shared" si="12"/>
        <v>5.964634269420041E-2</v>
      </c>
      <c r="DH15" s="44">
        <f t="shared" si="13"/>
        <v>9.2182890855457222E-2</v>
      </c>
      <c r="DI15" s="44">
        <f t="shared" si="14"/>
        <v>0.47838741396263507</v>
      </c>
    </row>
    <row r="16" spans="1:143" ht="21">
      <c r="A16" s="2" t="s">
        <v>22</v>
      </c>
      <c r="B16" s="3">
        <v>2662</v>
      </c>
      <c r="C16" s="3">
        <v>2296</v>
      </c>
      <c r="D16" s="3">
        <v>2741</v>
      </c>
      <c r="E16" s="3">
        <v>2620</v>
      </c>
      <c r="F16" s="3">
        <v>2686</v>
      </c>
      <c r="G16" s="3">
        <v>2499</v>
      </c>
      <c r="H16" s="3">
        <v>2599</v>
      </c>
      <c r="I16" s="3">
        <v>2633</v>
      </c>
      <c r="J16" s="3">
        <v>2435</v>
      </c>
      <c r="K16" s="3">
        <v>2558</v>
      </c>
      <c r="L16" s="3">
        <v>2415</v>
      </c>
      <c r="M16" s="3">
        <v>2529</v>
      </c>
      <c r="N16" s="3">
        <v>2607</v>
      </c>
      <c r="O16" s="3">
        <v>2347</v>
      </c>
      <c r="P16" s="3">
        <v>2711</v>
      </c>
      <c r="Q16" s="3">
        <v>2739</v>
      </c>
      <c r="R16" s="3">
        <v>2842</v>
      </c>
      <c r="S16" s="3">
        <v>2554</v>
      </c>
      <c r="T16" s="3">
        <v>2663</v>
      </c>
      <c r="U16" s="3">
        <v>2659</v>
      </c>
      <c r="V16" s="3">
        <v>2649</v>
      </c>
      <c r="W16" s="3">
        <v>2651</v>
      </c>
      <c r="X16" s="3">
        <v>2587</v>
      </c>
      <c r="Y16" s="3">
        <v>2657</v>
      </c>
      <c r="Z16" s="3">
        <v>2671</v>
      </c>
      <c r="AA16" s="3">
        <v>2642</v>
      </c>
      <c r="AB16" s="3">
        <v>2875</v>
      </c>
      <c r="AC16" s="3">
        <v>3007</v>
      </c>
      <c r="AD16" s="3">
        <v>2754</v>
      </c>
      <c r="AE16" s="3">
        <v>2596</v>
      </c>
      <c r="AF16" s="3">
        <v>2673</v>
      </c>
      <c r="AG16" s="3">
        <v>2660</v>
      </c>
      <c r="AH16" s="3">
        <v>2605</v>
      </c>
      <c r="AI16" s="3">
        <v>2675</v>
      </c>
      <c r="AJ16" s="3">
        <v>2680</v>
      </c>
      <c r="AK16" s="3">
        <v>2678</v>
      </c>
      <c r="AL16" s="3">
        <v>2952</v>
      </c>
      <c r="AM16" s="3">
        <v>2755</v>
      </c>
      <c r="AN16" s="3">
        <v>3198</v>
      </c>
      <c r="AO16" s="3">
        <v>2907</v>
      </c>
      <c r="AP16" s="3">
        <v>2957</v>
      </c>
      <c r="AQ16" s="3">
        <v>2695</v>
      </c>
      <c r="AR16" s="3">
        <v>2848</v>
      </c>
      <c r="AS16" s="3">
        <v>2807</v>
      </c>
      <c r="AT16" s="3">
        <v>2615</v>
      </c>
      <c r="AU16" s="3">
        <v>2630</v>
      </c>
      <c r="AV16" s="3">
        <v>2600</v>
      </c>
      <c r="AW16" s="3">
        <v>2832</v>
      </c>
      <c r="AX16" s="3">
        <v>2856</v>
      </c>
      <c r="AY16" s="3">
        <v>2512</v>
      </c>
      <c r="AZ16" s="3">
        <v>2837</v>
      </c>
      <c r="BA16" s="3">
        <v>3137</v>
      </c>
      <c r="BB16" s="3">
        <v>3140</v>
      </c>
      <c r="BC16" s="3">
        <v>2867</v>
      </c>
      <c r="BD16" s="3">
        <v>2743</v>
      </c>
      <c r="BE16" s="3">
        <v>2937</v>
      </c>
      <c r="BF16" s="3">
        <v>2794</v>
      </c>
      <c r="BG16" s="3">
        <v>2983</v>
      </c>
      <c r="BH16" s="3">
        <v>2707</v>
      </c>
      <c r="BI16" s="3">
        <v>2768</v>
      </c>
      <c r="BJ16" s="3">
        <v>2935</v>
      </c>
      <c r="BK16" s="3">
        <v>2625</v>
      </c>
      <c r="BL16" s="3">
        <v>3040</v>
      </c>
      <c r="BM16" s="3">
        <v>2958</v>
      </c>
      <c r="BN16" s="3">
        <v>3251</v>
      </c>
      <c r="BO16" s="3">
        <v>2979</v>
      </c>
      <c r="BP16" s="3">
        <v>2819</v>
      </c>
      <c r="BQ16" s="3">
        <v>2831</v>
      </c>
      <c r="BR16" s="3">
        <v>2759</v>
      </c>
      <c r="BS16" s="3">
        <v>2695</v>
      </c>
      <c r="BT16" s="3">
        <v>2628</v>
      </c>
      <c r="BU16" s="3">
        <v>2730</v>
      </c>
      <c r="BV16">
        <v>2559</v>
      </c>
      <c r="BW16">
        <v>2165</v>
      </c>
      <c r="BX16">
        <v>2680</v>
      </c>
      <c r="BY16">
        <v>3082</v>
      </c>
      <c r="BZ16">
        <v>4899</v>
      </c>
      <c r="CA16">
        <v>4057</v>
      </c>
      <c r="CB16">
        <v>3548</v>
      </c>
      <c r="CC16">
        <v>2813</v>
      </c>
      <c r="CD16">
        <v>2906</v>
      </c>
      <c r="CE16">
        <v>2424</v>
      </c>
      <c r="CF16">
        <v>2338</v>
      </c>
      <c r="CG16">
        <v>2144</v>
      </c>
      <c r="CH16" s="40">
        <v>2376</v>
      </c>
      <c r="CI16" s="40">
        <v>2335</v>
      </c>
      <c r="CJ16" s="40">
        <v>3916</v>
      </c>
      <c r="CK16" s="41">
        <v>3627</v>
      </c>
      <c r="CL16" s="41">
        <v>2843</v>
      </c>
      <c r="CM16" s="41">
        <v>2839</v>
      </c>
      <c r="CN16" s="41">
        <v>2451</v>
      </c>
      <c r="CO16" s="41">
        <v>2432</v>
      </c>
      <c r="CP16" s="41">
        <v>2040</v>
      </c>
      <c r="CS16">
        <f t="shared" si="0"/>
        <v>30673</v>
      </c>
      <c r="CT16">
        <f t="shared" si="1"/>
        <v>31666</v>
      </c>
      <c r="CU16">
        <f t="shared" si="2"/>
        <v>32516</v>
      </c>
      <c r="CV16">
        <f t="shared" si="3"/>
        <v>33796</v>
      </c>
      <c r="CW16">
        <f t="shared" si="4"/>
        <v>34281</v>
      </c>
      <c r="CX16">
        <f t="shared" si="5"/>
        <v>34250</v>
      </c>
      <c r="CY16">
        <f t="shared" si="6"/>
        <v>35615</v>
      </c>
      <c r="CZ16" s="13">
        <f t="shared" si="7"/>
        <v>33145.333333333336</v>
      </c>
      <c r="DB16" s="13">
        <f t="shared" si="8"/>
        <v>32162.75</v>
      </c>
      <c r="DC16" s="13">
        <f t="shared" si="9"/>
        <v>32586.400000000001</v>
      </c>
      <c r="DD16" s="13">
        <f t="shared" si="10"/>
        <v>33301.800000000003</v>
      </c>
      <c r="DF16" s="44">
        <f t="shared" si="11"/>
        <v>6.5860350871738263E-2</v>
      </c>
      <c r="DG16" s="44">
        <f t="shared" si="12"/>
        <v>5.1051972602067071E-2</v>
      </c>
      <c r="DH16" s="44">
        <f t="shared" si="13"/>
        <v>6.9461710778396274E-2</v>
      </c>
      <c r="DI16" s="44">
        <f t="shared" si="14"/>
        <v>-4.6984447287133774E-3</v>
      </c>
    </row>
    <row r="17" spans="1:136" ht="21">
      <c r="A17" s="2" t="s">
        <v>29</v>
      </c>
      <c r="B17" s="3">
        <v>2069</v>
      </c>
      <c r="C17" s="3">
        <v>1814</v>
      </c>
      <c r="D17" s="3">
        <v>2092</v>
      </c>
      <c r="E17" s="3">
        <v>2058</v>
      </c>
      <c r="F17" s="3">
        <v>2119</v>
      </c>
      <c r="G17" s="3">
        <v>2141</v>
      </c>
      <c r="H17" s="3">
        <v>2255</v>
      </c>
      <c r="I17" s="3">
        <v>2218</v>
      </c>
      <c r="J17" s="3">
        <v>2162</v>
      </c>
      <c r="K17" s="3">
        <v>2118</v>
      </c>
      <c r="L17" s="3">
        <v>2052</v>
      </c>
      <c r="M17" s="3">
        <v>2215</v>
      </c>
      <c r="N17" s="3">
        <v>2211</v>
      </c>
      <c r="O17" s="3">
        <v>1916</v>
      </c>
      <c r="P17" s="3">
        <v>2162</v>
      </c>
      <c r="Q17" s="3">
        <v>2198</v>
      </c>
      <c r="R17" s="3">
        <v>2427</v>
      </c>
      <c r="S17" s="3">
        <v>2234</v>
      </c>
      <c r="T17" s="3">
        <v>2214</v>
      </c>
      <c r="U17" s="3">
        <v>2197</v>
      </c>
      <c r="V17" s="3">
        <v>1973</v>
      </c>
      <c r="W17" s="3">
        <v>2132</v>
      </c>
      <c r="X17" s="3">
        <v>2198</v>
      </c>
      <c r="Y17" s="3">
        <v>2247</v>
      </c>
      <c r="Z17" s="3">
        <v>2203</v>
      </c>
      <c r="AA17" s="3">
        <v>2394</v>
      </c>
      <c r="AB17" s="3">
        <v>2771</v>
      </c>
      <c r="AC17" s="3">
        <v>2572</v>
      </c>
      <c r="AD17" s="3">
        <v>2664</v>
      </c>
      <c r="AE17" s="3">
        <v>2505</v>
      </c>
      <c r="AF17" s="3">
        <v>2403</v>
      </c>
      <c r="AG17" s="3">
        <v>2197</v>
      </c>
      <c r="AH17" s="3">
        <v>2013</v>
      </c>
      <c r="AI17" s="3">
        <v>2164</v>
      </c>
      <c r="AJ17" s="3">
        <v>1982</v>
      </c>
      <c r="AK17" s="3">
        <v>2069</v>
      </c>
      <c r="AL17" s="3">
        <v>2158</v>
      </c>
      <c r="AM17" s="3">
        <v>1930</v>
      </c>
      <c r="AN17" s="3">
        <v>2322</v>
      </c>
      <c r="AO17" s="3">
        <v>2379</v>
      </c>
      <c r="AP17" s="3">
        <v>2275</v>
      </c>
      <c r="AQ17" s="3">
        <v>2151</v>
      </c>
      <c r="AR17" s="3">
        <v>2417</v>
      </c>
      <c r="AS17" s="3">
        <v>2381</v>
      </c>
      <c r="AT17" s="3">
        <v>2079</v>
      </c>
      <c r="AU17" s="3">
        <v>2193</v>
      </c>
      <c r="AV17" s="3">
        <v>2129</v>
      </c>
      <c r="AW17" s="3">
        <v>2191</v>
      </c>
      <c r="AX17" s="3">
        <v>2106</v>
      </c>
      <c r="AY17" s="3">
        <v>1937</v>
      </c>
      <c r="AZ17" s="3">
        <v>2231</v>
      </c>
      <c r="BA17" s="3">
        <v>2182</v>
      </c>
      <c r="BB17" s="3">
        <v>2443</v>
      </c>
      <c r="BC17" s="3">
        <v>2394</v>
      </c>
      <c r="BD17" s="3">
        <v>2328</v>
      </c>
      <c r="BE17" s="3">
        <v>2170</v>
      </c>
      <c r="BF17" s="3">
        <v>2105</v>
      </c>
      <c r="BG17" s="3">
        <v>2227</v>
      </c>
      <c r="BH17" s="3">
        <v>2033</v>
      </c>
      <c r="BI17" s="3">
        <v>2136</v>
      </c>
      <c r="BJ17" s="3">
        <v>2157</v>
      </c>
      <c r="BK17" s="3">
        <v>1992</v>
      </c>
      <c r="BL17" s="3">
        <v>2264</v>
      </c>
      <c r="BM17" s="3">
        <v>2272</v>
      </c>
      <c r="BN17" s="3">
        <v>2424</v>
      </c>
      <c r="BO17" s="3">
        <v>2280</v>
      </c>
      <c r="BP17" s="3">
        <v>2422</v>
      </c>
      <c r="BQ17" s="3">
        <v>2350</v>
      </c>
      <c r="BR17" s="3">
        <v>2140</v>
      </c>
      <c r="BS17" s="3">
        <v>2157</v>
      </c>
      <c r="BT17" s="3">
        <v>2170</v>
      </c>
      <c r="BU17" s="3">
        <v>2260</v>
      </c>
      <c r="BV17">
        <v>2354</v>
      </c>
      <c r="BW17">
        <v>2003</v>
      </c>
      <c r="BX17">
        <v>2285</v>
      </c>
      <c r="BY17">
        <v>2233</v>
      </c>
      <c r="BZ17">
        <v>2873</v>
      </c>
      <c r="CA17">
        <v>3035</v>
      </c>
      <c r="CB17">
        <v>2991</v>
      </c>
      <c r="CC17">
        <v>2656</v>
      </c>
      <c r="CD17">
        <v>2447</v>
      </c>
      <c r="CE17">
        <v>2342</v>
      </c>
      <c r="CF17">
        <v>2362</v>
      </c>
      <c r="CG17">
        <v>2518</v>
      </c>
      <c r="CH17" s="40">
        <v>2672</v>
      </c>
      <c r="CI17" s="40">
        <v>2436</v>
      </c>
      <c r="CJ17" s="40">
        <v>3535</v>
      </c>
      <c r="CK17" s="41">
        <v>3618</v>
      </c>
      <c r="CL17" s="41">
        <v>3211</v>
      </c>
      <c r="CM17" s="41">
        <v>3518</v>
      </c>
      <c r="CN17" s="41">
        <v>2811</v>
      </c>
      <c r="CO17" s="41">
        <v>2607</v>
      </c>
      <c r="CP17" s="41">
        <v>2442</v>
      </c>
      <c r="CS17">
        <f t="shared" si="0"/>
        <v>25313</v>
      </c>
      <c r="CT17">
        <f t="shared" si="1"/>
        <v>26109</v>
      </c>
      <c r="CU17">
        <f t="shared" si="2"/>
        <v>27937</v>
      </c>
      <c r="CV17">
        <f t="shared" si="3"/>
        <v>26605</v>
      </c>
      <c r="CW17">
        <f t="shared" si="4"/>
        <v>26292</v>
      </c>
      <c r="CX17">
        <f t="shared" si="5"/>
        <v>26888</v>
      </c>
      <c r="CY17">
        <f t="shared" si="6"/>
        <v>30099</v>
      </c>
      <c r="CZ17" s="13">
        <f t="shared" si="7"/>
        <v>35800</v>
      </c>
      <c r="DB17" s="13">
        <f t="shared" si="8"/>
        <v>26491</v>
      </c>
      <c r="DC17" s="13">
        <f t="shared" si="9"/>
        <v>26451.200000000001</v>
      </c>
      <c r="DD17" s="13">
        <f t="shared" si="10"/>
        <v>26766.2</v>
      </c>
      <c r="DF17" s="44">
        <f t="shared" si="11"/>
        <v>-7.5119852025216111E-3</v>
      </c>
      <c r="DG17" s="44">
        <f t="shared" si="12"/>
        <v>1.6513428502298543E-2</v>
      </c>
      <c r="DH17" s="44">
        <f t="shared" si="13"/>
        <v>0.12451524684116531</v>
      </c>
      <c r="DI17" s="44">
        <f t="shared" si="14"/>
        <v>0.33750775231448615</v>
      </c>
    </row>
    <row r="18" spans="1:136" ht="21">
      <c r="A18" s="2" t="s">
        <v>38</v>
      </c>
      <c r="B18" s="3">
        <v>5403</v>
      </c>
      <c r="C18" s="3">
        <v>5450</v>
      </c>
      <c r="D18" s="3">
        <v>5534</v>
      </c>
      <c r="E18" s="3">
        <v>5451</v>
      </c>
      <c r="F18" s="3">
        <v>5964</v>
      </c>
      <c r="G18" s="3">
        <v>6235</v>
      </c>
      <c r="H18" s="3">
        <v>6657</v>
      </c>
      <c r="I18" s="3">
        <v>6206</v>
      </c>
      <c r="J18" s="3">
        <v>5650</v>
      </c>
      <c r="K18" s="3">
        <v>5982</v>
      </c>
      <c r="L18" s="3">
        <v>5154</v>
      </c>
      <c r="M18" s="3">
        <v>5548</v>
      </c>
      <c r="N18" s="3">
        <v>5611</v>
      </c>
      <c r="O18" s="3">
        <v>4994</v>
      </c>
      <c r="P18" s="3">
        <v>5617</v>
      </c>
      <c r="Q18" s="3">
        <v>5520</v>
      </c>
      <c r="R18" s="3">
        <v>6107</v>
      </c>
      <c r="S18" s="3">
        <v>6284</v>
      </c>
      <c r="T18" s="3">
        <v>6725</v>
      </c>
      <c r="U18" s="3">
        <v>6416</v>
      </c>
      <c r="V18" s="3">
        <v>6240</v>
      </c>
      <c r="W18" s="3">
        <v>5784</v>
      </c>
      <c r="X18" s="3">
        <v>5405</v>
      </c>
      <c r="Y18" s="3">
        <v>5827</v>
      </c>
      <c r="Z18" s="3">
        <v>5797</v>
      </c>
      <c r="AA18" s="3">
        <v>5332</v>
      </c>
      <c r="AB18" s="3">
        <v>6036</v>
      </c>
      <c r="AC18" s="3">
        <v>6201</v>
      </c>
      <c r="AD18" s="3">
        <v>6736</v>
      </c>
      <c r="AE18" s="3">
        <v>7301</v>
      </c>
      <c r="AF18" s="3">
        <v>7219</v>
      </c>
      <c r="AG18" s="3">
        <v>6658</v>
      </c>
      <c r="AH18" s="3">
        <v>6021</v>
      </c>
      <c r="AI18" s="3">
        <v>6093</v>
      </c>
      <c r="AJ18" s="3">
        <v>5525</v>
      </c>
      <c r="AK18" s="3">
        <v>5680</v>
      </c>
      <c r="AL18" s="3">
        <v>5505</v>
      </c>
      <c r="AM18" s="3">
        <v>5163</v>
      </c>
      <c r="AN18" s="3">
        <v>5475</v>
      </c>
      <c r="AO18" s="3">
        <v>5738</v>
      </c>
      <c r="AP18" s="3">
        <v>6346</v>
      </c>
      <c r="AQ18" s="3">
        <v>6582</v>
      </c>
      <c r="AR18" s="3">
        <v>7030</v>
      </c>
      <c r="AS18" s="3">
        <v>6493</v>
      </c>
      <c r="AT18" s="3">
        <v>5841</v>
      </c>
      <c r="AU18" s="3">
        <v>5739</v>
      </c>
      <c r="AV18" s="3">
        <v>5756</v>
      </c>
      <c r="AW18" s="3">
        <v>5724</v>
      </c>
      <c r="AX18" s="3">
        <v>5639</v>
      </c>
      <c r="AY18" s="3">
        <v>5172</v>
      </c>
      <c r="AZ18" s="3">
        <v>6126</v>
      </c>
      <c r="BA18" s="3">
        <v>5562</v>
      </c>
      <c r="BB18" s="3">
        <v>6275</v>
      </c>
      <c r="BC18" s="3">
        <v>6902</v>
      </c>
      <c r="BD18" s="3">
        <v>7141</v>
      </c>
      <c r="BE18" s="3">
        <v>6771</v>
      </c>
      <c r="BF18" s="3">
        <v>6217</v>
      </c>
      <c r="BG18" s="3">
        <v>5913</v>
      </c>
      <c r="BH18" s="3">
        <v>5828</v>
      </c>
      <c r="BI18" s="3">
        <v>6173</v>
      </c>
      <c r="BJ18" s="3">
        <v>5893</v>
      </c>
      <c r="BK18" s="3">
        <v>5199</v>
      </c>
      <c r="BL18" s="3">
        <v>5917</v>
      </c>
      <c r="BM18" s="3">
        <v>5856</v>
      </c>
      <c r="BN18" s="3">
        <v>6513</v>
      </c>
      <c r="BO18" s="3">
        <v>6660</v>
      </c>
      <c r="BP18" s="3">
        <v>7109</v>
      </c>
      <c r="BQ18" s="3">
        <v>6689</v>
      </c>
      <c r="BR18" s="3">
        <v>6404</v>
      </c>
      <c r="BS18" s="3">
        <v>6292</v>
      </c>
      <c r="BT18" s="3">
        <v>5991</v>
      </c>
      <c r="BU18" s="3">
        <v>6153</v>
      </c>
      <c r="BV18">
        <v>6027</v>
      </c>
      <c r="BW18">
        <v>5409</v>
      </c>
      <c r="BX18">
        <v>6109</v>
      </c>
      <c r="BY18">
        <v>5993</v>
      </c>
      <c r="BZ18">
        <v>5805</v>
      </c>
      <c r="CA18">
        <v>6723</v>
      </c>
      <c r="CB18">
        <v>7458</v>
      </c>
      <c r="CC18">
        <v>7554</v>
      </c>
      <c r="CD18">
        <v>7222</v>
      </c>
      <c r="CE18">
        <v>6846</v>
      </c>
      <c r="CF18">
        <v>6755</v>
      </c>
      <c r="CG18">
        <v>7870</v>
      </c>
      <c r="CH18" s="40">
        <v>7710</v>
      </c>
      <c r="CI18" s="40">
        <v>7280</v>
      </c>
      <c r="CJ18" s="40">
        <v>12473</v>
      </c>
      <c r="CK18" s="41">
        <v>10695</v>
      </c>
      <c r="CL18" s="41">
        <v>10762</v>
      </c>
      <c r="CM18" s="41">
        <v>11856</v>
      </c>
      <c r="CN18" s="41">
        <v>9778</v>
      </c>
      <c r="CO18" s="41">
        <v>8662</v>
      </c>
      <c r="CP18" s="41">
        <v>7430</v>
      </c>
      <c r="CS18">
        <f t="shared" si="0"/>
        <v>69234</v>
      </c>
      <c r="CT18">
        <f t="shared" si="1"/>
        <v>70530</v>
      </c>
      <c r="CU18">
        <f t="shared" si="2"/>
        <v>74599</v>
      </c>
      <c r="CV18">
        <f t="shared" si="3"/>
        <v>71392</v>
      </c>
      <c r="CW18">
        <f t="shared" si="4"/>
        <v>73719</v>
      </c>
      <c r="CX18">
        <f t="shared" si="5"/>
        <v>74676</v>
      </c>
      <c r="CY18">
        <f t="shared" si="6"/>
        <v>79771</v>
      </c>
      <c r="CZ18" s="13">
        <f t="shared" si="7"/>
        <v>115528</v>
      </c>
      <c r="DB18" s="13">
        <f t="shared" si="8"/>
        <v>71438.75</v>
      </c>
      <c r="DC18" s="13">
        <f t="shared" si="9"/>
        <v>71894.8</v>
      </c>
      <c r="DD18" s="13">
        <f t="shared" si="10"/>
        <v>72983.199999999997</v>
      </c>
      <c r="DF18" s="44">
        <f t="shared" si="11"/>
        <v>3.1918951549404211E-2</v>
      </c>
      <c r="DG18" s="44">
        <f t="shared" si="12"/>
        <v>3.8684299838096729E-2</v>
      </c>
      <c r="DH18" s="44">
        <f t="shared" si="13"/>
        <v>9.3004965526312947E-2</v>
      </c>
      <c r="DI18" s="44">
        <f t="shared" si="14"/>
        <v>0.58293963542294669</v>
      </c>
    </row>
    <row r="19" spans="1:136" ht="21">
      <c r="A19" s="2" t="s">
        <v>30</v>
      </c>
      <c r="B19" s="3">
        <v>4768</v>
      </c>
      <c r="C19" s="3">
        <v>4285</v>
      </c>
      <c r="D19" s="3">
        <v>4513</v>
      </c>
      <c r="E19" s="3">
        <v>4721</v>
      </c>
      <c r="F19" s="3">
        <v>4803</v>
      </c>
      <c r="G19" s="3">
        <v>4813</v>
      </c>
      <c r="H19" s="3">
        <v>5031</v>
      </c>
      <c r="I19" s="3">
        <v>5069</v>
      </c>
      <c r="J19" s="3">
        <v>4727</v>
      </c>
      <c r="K19" s="3">
        <v>4907</v>
      </c>
      <c r="L19" s="3">
        <v>4792</v>
      </c>
      <c r="M19" s="3">
        <v>5020</v>
      </c>
      <c r="N19" s="3">
        <v>5031</v>
      </c>
      <c r="O19" s="3">
        <v>4495</v>
      </c>
      <c r="P19" s="3">
        <v>5046</v>
      </c>
      <c r="Q19" s="3">
        <v>5029</v>
      </c>
      <c r="R19" s="3">
        <v>5298</v>
      </c>
      <c r="S19" s="3">
        <v>5189</v>
      </c>
      <c r="T19" s="3">
        <v>5438</v>
      </c>
      <c r="U19" s="3">
        <v>5256</v>
      </c>
      <c r="V19" s="3">
        <v>4819</v>
      </c>
      <c r="W19" s="3">
        <v>4986</v>
      </c>
      <c r="X19" s="3">
        <v>5383</v>
      </c>
      <c r="Y19" s="3">
        <v>5969</v>
      </c>
      <c r="Z19" s="3">
        <v>6166</v>
      </c>
      <c r="AA19" s="3">
        <v>6525</v>
      </c>
      <c r="AB19" s="3">
        <v>6889</v>
      </c>
      <c r="AC19" s="3">
        <v>5715</v>
      </c>
      <c r="AD19" s="3">
        <v>5370</v>
      </c>
      <c r="AE19" s="3">
        <v>5227</v>
      </c>
      <c r="AF19" s="3">
        <v>5065</v>
      </c>
      <c r="AG19" s="3">
        <v>4951</v>
      </c>
      <c r="AH19" s="3">
        <v>4721</v>
      </c>
      <c r="AI19" s="3">
        <v>5116</v>
      </c>
      <c r="AJ19" s="3">
        <v>4700</v>
      </c>
      <c r="AK19" s="3">
        <v>5263</v>
      </c>
      <c r="AL19" s="3">
        <v>5144</v>
      </c>
      <c r="AM19" s="3">
        <v>4667</v>
      </c>
      <c r="AN19" s="3">
        <v>5347</v>
      </c>
      <c r="AO19" s="3">
        <v>5339</v>
      </c>
      <c r="AP19" s="3">
        <v>5521</v>
      </c>
      <c r="AQ19" s="3">
        <v>5380</v>
      </c>
      <c r="AR19" s="3">
        <v>6045</v>
      </c>
      <c r="AS19" s="3">
        <v>5481</v>
      </c>
      <c r="AT19" s="3">
        <v>5002</v>
      </c>
      <c r="AU19" s="3">
        <v>5131</v>
      </c>
      <c r="AV19" s="3">
        <v>4947</v>
      </c>
      <c r="AW19" s="3">
        <v>5114</v>
      </c>
      <c r="AX19" s="3">
        <v>5125</v>
      </c>
      <c r="AY19" s="3">
        <v>4590</v>
      </c>
      <c r="AZ19" s="3">
        <v>4986</v>
      </c>
      <c r="BA19" s="3">
        <v>5274</v>
      </c>
      <c r="BB19" s="3">
        <v>5519</v>
      </c>
      <c r="BC19" s="3">
        <v>5131</v>
      </c>
      <c r="BD19" s="3">
        <v>5405</v>
      </c>
      <c r="BE19" s="3">
        <v>5003</v>
      </c>
      <c r="BF19" s="3">
        <v>4953</v>
      </c>
      <c r="BG19" s="3">
        <v>4985</v>
      </c>
      <c r="BH19" s="3">
        <v>4782</v>
      </c>
      <c r="BI19" s="3">
        <v>5141</v>
      </c>
      <c r="BJ19" s="3">
        <v>5006</v>
      </c>
      <c r="BK19" s="3">
        <v>4556</v>
      </c>
      <c r="BL19" s="3">
        <v>5300</v>
      </c>
      <c r="BM19" s="3">
        <v>5281</v>
      </c>
      <c r="BN19" s="3">
        <v>5547</v>
      </c>
      <c r="BO19" s="3">
        <v>5337</v>
      </c>
      <c r="BP19" s="3">
        <v>5612</v>
      </c>
      <c r="BQ19" s="3">
        <v>5492</v>
      </c>
      <c r="BR19" s="3">
        <v>5299</v>
      </c>
      <c r="BS19" s="3">
        <v>5237</v>
      </c>
      <c r="BT19" s="3">
        <v>5114</v>
      </c>
      <c r="BU19" s="3">
        <v>5360</v>
      </c>
      <c r="BV19">
        <v>5428</v>
      </c>
      <c r="BW19">
        <v>4656</v>
      </c>
      <c r="BX19">
        <v>5590</v>
      </c>
      <c r="BY19">
        <v>6262</v>
      </c>
      <c r="BZ19">
        <v>8616</v>
      </c>
      <c r="CA19">
        <v>6898</v>
      </c>
      <c r="CB19">
        <v>6547</v>
      </c>
      <c r="CC19">
        <v>5835</v>
      </c>
      <c r="CD19">
        <v>5604</v>
      </c>
      <c r="CE19">
        <v>5544</v>
      </c>
      <c r="CF19">
        <v>5699</v>
      </c>
      <c r="CG19">
        <v>6170</v>
      </c>
      <c r="CH19" s="40">
        <v>6113</v>
      </c>
      <c r="CI19" s="40">
        <v>5419</v>
      </c>
      <c r="CJ19" s="40">
        <v>7382</v>
      </c>
      <c r="CK19" s="41">
        <v>7704</v>
      </c>
      <c r="CL19" s="41">
        <v>8361</v>
      </c>
      <c r="CM19" s="41">
        <v>7586</v>
      </c>
      <c r="CN19" s="41">
        <v>6422</v>
      </c>
      <c r="CO19" s="41">
        <v>5767</v>
      </c>
      <c r="CP19" s="41">
        <v>5295</v>
      </c>
      <c r="CS19">
        <f t="shared" si="0"/>
        <v>57449</v>
      </c>
      <c r="CT19">
        <f t="shared" si="1"/>
        <v>61939</v>
      </c>
      <c r="CU19">
        <f t="shared" si="2"/>
        <v>65708</v>
      </c>
      <c r="CV19">
        <f t="shared" si="3"/>
        <v>63118</v>
      </c>
      <c r="CW19">
        <f t="shared" si="4"/>
        <v>60894</v>
      </c>
      <c r="CX19">
        <f t="shared" si="5"/>
        <v>63141</v>
      </c>
      <c r="CY19">
        <f t="shared" si="6"/>
        <v>72849</v>
      </c>
      <c r="CZ19" s="13">
        <f t="shared" si="7"/>
        <v>80065.333333333343</v>
      </c>
      <c r="DB19" s="13">
        <f t="shared" si="8"/>
        <v>62053.5</v>
      </c>
      <c r="DC19" s="13">
        <f t="shared" si="9"/>
        <v>61821.599999999999</v>
      </c>
      <c r="DD19" s="13">
        <f t="shared" si="10"/>
        <v>62960</v>
      </c>
      <c r="DF19" s="44">
        <f t="shared" si="11"/>
        <v>-1.8685489134375982E-2</v>
      </c>
      <c r="DG19" s="44">
        <f t="shared" si="12"/>
        <v>2.134205520400639E-2</v>
      </c>
      <c r="DH19" s="44">
        <f t="shared" si="13"/>
        <v>0.15706797966963151</v>
      </c>
      <c r="DI19" s="44">
        <f t="shared" si="14"/>
        <v>0.27168572638712424</v>
      </c>
    </row>
    <row r="20" spans="1:136" ht="21">
      <c r="A20" s="2" t="s">
        <v>26</v>
      </c>
      <c r="B20" s="3">
        <v>1433</v>
      </c>
      <c r="C20" s="3">
        <v>1218</v>
      </c>
      <c r="D20" s="3">
        <v>1442</v>
      </c>
      <c r="E20" s="3">
        <v>1477</v>
      </c>
      <c r="F20" s="3">
        <v>1428</v>
      </c>
      <c r="G20" s="3">
        <v>1465</v>
      </c>
      <c r="H20" s="3">
        <v>1332</v>
      </c>
      <c r="I20" s="3">
        <v>1397</v>
      </c>
      <c r="J20" s="3">
        <v>1428</v>
      </c>
      <c r="K20" s="3">
        <v>1537</v>
      </c>
      <c r="L20" s="3">
        <v>1347</v>
      </c>
      <c r="M20" s="3">
        <v>1385</v>
      </c>
      <c r="N20" s="3">
        <v>1412</v>
      </c>
      <c r="O20" s="3">
        <v>1269</v>
      </c>
      <c r="P20" s="3">
        <v>1427</v>
      </c>
      <c r="Q20" s="3">
        <v>1740</v>
      </c>
      <c r="R20" s="3">
        <v>1757</v>
      </c>
      <c r="S20" s="3">
        <v>1476</v>
      </c>
      <c r="T20" s="3">
        <v>1415</v>
      </c>
      <c r="U20" s="3">
        <v>1447</v>
      </c>
      <c r="V20" s="3">
        <v>1366</v>
      </c>
      <c r="W20" s="3">
        <v>1527</v>
      </c>
      <c r="X20" s="3">
        <v>1419</v>
      </c>
      <c r="Y20" s="3">
        <v>1504</v>
      </c>
      <c r="Z20" s="3">
        <v>1462</v>
      </c>
      <c r="AA20" s="3">
        <v>1432</v>
      </c>
      <c r="AB20" s="3">
        <v>1526</v>
      </c>
      <c r="AC20" s="3">
        <v>1455</v>
      </c>
      <c r="AD20" s="3">
        <v>1547</v>
      </c>
      <c r="AE20" s="3">
        <v>1417</v>
      </c>
      <c r="AF20" s="3">
        <v>1554</v>
      </c>
      <c r="AG20" s="3">
        <v>1434</v>
      </c>
      <c r="AH20" s="3">
        <v>1426</v>
      </c>
      <c r="AI20" s="3">
        <v>1509</v>
      </c>
      <c r="AJ20" s="3">
        <v>1491</v>
      </c>
      <c r="AK20" s="3">
        <v>1435</v>
      </c>
      <c r="AL20" s="3">
        <v>1441</v>
      </c>
      <c r="AM20" s="3">
        <v>1374</v>
      </c>
      <c r="AN20" s="3">
        <v>1705</v>
      </c>
      <c r="AO20" s="3">
        <v>1726</v>
      </c>
      <c r="AP20" s="3">
        <v>1618</v>
      </c>
      <c r="AQ20" s="3">
        <v>1582</v>
      </c>
      <c r="AR20" s="3">
        <v>1552</v>
      </c>
      <c r="AS20" s="3">
        <v>1472</v>
      </c>
      <c r="AT20" s="3">
        <v>1429</v>
      </c>
      <c r="AU20" s="3">
        <v>1543</v>
      </c>
      <c r="AV20" s="3">
        <v>1382</v>
      </c>
      <c r="AW20" s="3">
        <v>1414</v>
      </c>
      <c r="AX20" s="3">
        <v>1448</v>
      </c>
      <c r="AY20" s="3">
        <v>1419</v>
      </c>
      <c r="AZ20" s="3">
        <v>1625</v>
      </c>
      <c r="BA20" s="3">
        <v>1684</v>
      </c>
      <c r="BB20" s="3">
        <v>1661</v>
      </c>
      <c r="BC20" s="3">
        <v>1471</v>
      </c>
      <c r="BD20" s="3">
        <v>1481</v>
      </c>
      <c r="BE20" s="3">
        <v>1345</v>
      </c>
      <c r="BF20" s="3">
        <v>1540</v>
      </c>
      <c r="BG20" s="3">
        <v>1483</v>
      </c>
      <c r="BH20" s="3">
        <v>1479</v>
      </c>
      <c r="BI20" s="3">
        <v>1467</v>
      </c>
      <c r="BJ20" s="3">
        <v>1539</v>
      </c>
      <c r="BK20" s="3">
        <v>1354</v>
      </c>
      <c r="BL20" s="3">
        <v>1627</v>
      </c>
      <c r="BM20" s="3">
        <v>1687</v>
      </c>
      <c r="BN20" s="3">
        <v>1721</v>
      </c>
      <c r="BO20" s="3">
        <v>1593</v>
      </c>
      <c r="BP20" s="3">
        <v>1566</v>
      </c>
      <c r="BQ20" s="3">
        <v>1501</v>
      </c>
      <c r="BR20" s="3">
        <v>1526</v>
      </c>
      <c r="BS20" s="3">
        <v>1580</v>
      </c>
      <c r="BT20" s="3">
        <v>1498</v>
      </c>
      <c r="BU20" s="3">
        <v>1471</v>
      </c>
      <c r="BV20">
        <v>1212</v>
      </c>
      <c r="BW20">
        <v>1057</v>
      </c>
      <c r="BX20">
        <v>1006</v>
      </c>
      <c r="BY20">
        <v>1365</v>
      </c>
      <c r="BZ20">
        <v>1086</v>
      </c>
      <c r="CA20">
        <v>1410</v>
      </c>
      <c r="CB20">
        <v>1498</v>
      </c>
      <c r="CC20">
        <v>1445</v>
      </c>
      <c r="CD20">
        <v>1526</v>
      </c>
      <c r="CE20">
        <v>1444</v>
      </c>
      <c r="CF20">
        <v>1407</v>
      </c>
      <c r="CG20">
        <v>1264</v>
      </c>
      <c r="CH20" s="40">
        <v>1313</v>
      </c>
      <c r="CI20" s="40">
        <v>1164</v>
      </c>
      <c r="CJ20" s="40">
        <v>1456</v>
      </c>
      <c r="CK20" s="41">
        <v>2097</v>
      </c>
      <c r="CL20" s="41">
        <v>1547</v>
      </c>
      <c r="CM20" s="41">
        <v>1571</v>
      </c>
      <c r="CN20" s="41">
        <v>1351</v>
      </c>
      <c r="CO20" s="41">
        <v>1207</v>
      </c>
      <c r="CP20" s="41">
        <v>1200</v>
      </c>
      <c r="CS20">
        <f t="shared" si="0"/>
        <v>16889</v>
      </c>
      <c r="CT20">
        <f t="shared" si="1"/>
        <v>17759</v>
      </c>
      <c r="CU20">
        <f t="shared" si="2"/>
        <v>17688</v>
      </c>
      <c r="CV20">
        <f t="shared" si="3"/>
        <v>18238</v>
      </c>
      <c r="CW20">
        <f t="shared" si="4"/>
        <v>18103</v>
      </c>
      <c r="CX20">
        <f t="shared" si="5"/>
        <v>18663</v>
      </c>
      <c r="CY20">
        <f t="shared" si="6"/>
        <v>15720</v>
      </c>
      <c r="CZ20" s="13">
        <f t="shared" si="7"/>
        <v>17208</v>
      </c>
      <c r="DB20" s="13">
        <f t="shared" si="8"/>
        <v>17643.5</v>
      </c>
      <c r="DC20" s="13">
        <f t="shared" si="9"/>
        <v>17735.400000000001</v>
      </c>
      <c r="DD20" s="13">
        <f t="shared" si="10"/>
        <v>18090.2</v>
      </c>
      <c r="DF20" s="44">
        <f t="shared" si="11"/>
        <v>2.6043585456400373E-2</v>
      </c>
      <c r="DG20" s="44">
        <f t="shared" si="12"/>
        <v>5.2302175310396069E-2</v>
      </c>
      <c r="DH20" s="44">
        <f t="shared" si="13"/>
        <v>-0.13102121590695517</v>
      </c>
      <c r="DI20" s="44">
        <f t="shared" si="14"/>
        <v>-4.8766735580590637E-2</v>
      </c>
    </row>
    <row r="21" spans="1:136" ht="21">
      <c r="A21" s="2" t="s">
        <v>36</v>
      </c>
      <c r="B21" s="3">
        <v>12068</v>
      </c>
      <c r="C21" s="3">
        <v>10772</v>
      </c>
      <c r="D21" s="3">
        <v>10388</v>
      </c>
      <c r="E21" s="3">
        <v>9927</v>
      </c>
      <c r="F21" s="3">
        <v>10679</v>
      </c>
      <c r="G21" s="3">
        <v>10673</v>
      </c>
      <c r="H21" s="3">
        <v>11129</v>
      </c>
      <c r="I21" s="3">
        <v>12011</v>
      </c>
      <c r="J21" s="3">
        <v>11176</v>
      </c>
      <c r="K21" s="3">
        <v>10929</v>
      </c>
      <c r="L21" s="3">
        <v>9943</v>
      </c>
      <c r="M21" s="3">
        <v>10538</v>
      </c>
      <c r="N21" s="3">
        <v>11783</v>
      </c>
      <c r="O21" s="3">
        <v>9619</v>
      </c>
      <c r="P21" s="3">
        <v>10090</v>
      </c>
      <c r="Q21" s="3">
        <v>10707</v>
      </c>
      <c r="R21" s="3">
        <v>12599</v>
      </c>
      <c r="S21" s="3">
        <v>11584</v>
      </c>
      <c r="T21" s="3">
        <v>11269</v>
      </c>
      <c r="U21" s="3">
        <v>10682</v>
      </c>
      <c r="V21" s="3">
        <v>10704</v>
      </c>
      <c r="W21" s="3">
        <v>10465</v>
      </c>
      <c r="X21" s="3">
        <v>10128</v>
      </c>
      <c r="Y21" s="3">
        <v>11766</v>
      </c>
      <c r="Z21" s="3">
        <v>10993</v>
      </c>
      <c r="AA21" s="3">
        <v>10885</v>
      </c>
      <c r="AB21" s="3">
        <v>11384</v>
      </c>
      <c r="AC21" s="3">
        <v>12182</v>
      </c>
      <c r="AD21" s="3">
        <v>12635</v>
      </c>
      <c r="AE21" s="3">
        <v>12884</v>
      </c>
      <c r="AF21" s="3">
        <v>12994</v>
      </c>
      <c r="AG21" s="3">
        <v>11924</v>
      </c>
      <c r="AH21" s="3">
        <v>10582</v>
      </c>
      <c r="AI21" s="3">
        <v>11134</v>
      </c>
      <c r="AJ21" s="3">
        <v>10481</v>
      </c>
      <c r="AK21" s="3">
        <v>11574</v>
      </c>
      <c r="AL21" s="3">
        <v>11898</v>
      </c>
      <c r="AM21" s="3">
        <v>10114</v>
      </c>
      <c r="AN21" s="3">
        <v>11184</v>
      </c>
      <c r="AO21" s="3">
        <v>10649</v>
      </c>
      <c r="AP21" s="3">
        <v>11912</v>
      </c>
      <c r="AQ21" s="3">
        <v>11601</v>
      </c>
      <c r="AR21" s="3">
        <v>12611</v>
      </c>
      <c r="AS21" s="3">
        <v>12004</v>
      </c>
      <c r="AT21" s="3">
        <v>11180</v>
      </c>
      <c r="AU21" s="3">
        <v>11141</v>
      </c>
      <c r="AV21" s="3">
        <v>10715</v>
      </c>
      <c r="AW21" s="3">
        <v>11514</v>
      </c>
      <c r="AX21" s="3">
        <v>11756</v>
      </c>
      <c r="AY21" s="3">
        <v>10361</v>
      </c>
      <c r="AZ21" s="3">
        <v>12245</v>
      </c>
      <c r="BA21" s="3">
        <v>11459</v>
      </c>
      <c r="BB21" s="3">
        <v>12272</v>
      </c>
      <c r="BC21" s="3">
        <v>12157</v>
      </c>
      <c r="BD21" s="3">
        <v>12355</v>
      </c>
      <c r="BE21" s="3">
        <v>12274</v>
      </c>
      <c r="BF21" s="3">
        <v>11464</v>
      </c>
      <c r="BG21" s="3">
        <v>11345</v>
      </c>
      <c r="BH21" s="3">
        <v>10991</v>
      </c>
      <c r="BI21" s="3">
        <v>12143</v>
      </c>
      <c r="BJ21" s="3">
        <v>12356</v>
      </c>
      <c r="BK21" s="3">
        <v>10684</v>
      </c>
      <c r="BL21" s="3">
        <v>11578</v>
      </c>
      <c r="BM21" s="3">
        <v>12134</v>
      </c>
      <c r="BN21" s="3">
        <v>13339</v>
      </c>
      <c r="BO21" s="3">
        <v>12845</v>
      </c>
      <c r="BP21" s="3">
        <v>12932</v>
      </c>
      <c r="BQ21" s="3">
        <v>12584</v>
      </c>
      <c r="BR21" s="3">
        <v>11774</v>
      </c>
      <c r="BS21" s="3">
        <v>11876</v>
      </c>
      <c r="BT21" s="3">
        <v>11275</v>
      </c>
      <c r="BU21" s="3">
        <v>12007</v>
      </c>
      <c r="BV21">
        <v>12377</v>
      </c>
      <c r="BW21">
        <v>11265</v>
      </c>
      <c r="BX21">
        <v>12673</v>
      </c>
      <c r="BY21">
        <v>16037</v>
      </c>
      <c r="BZ21">
        <v>20845</v>
      </c>
      <c r="CA21">
        <v>14408</v>
      </c>
      <c r="CB21">
        <v>13317</v>
      </c>
      <c r="CC21">
        <v>13537</v>
      </c>
      <c r="CD21">
        <v>13512</v>
      </c>
      <c r="CE21">
        <v>13037</v>
      </c>
      <c r="CF21">
        <v>14258</v>
      </c>
      <c r="CG21">
        <v>17922</v>
      </c>
      <c r="CH21" s="40">
        <v>16453</v>
      </c>
      <c r="CI21" s="40">
        <v>12851</v>
      </c>
      <c r="CJ21" s="40">
        <v>17332</v>
      </c>
      <c r="CK21" s="41">
        <v>20198</v>
      </c>
      <c r="CL21" s="41">
        <v>18296</v>
      </c>
      <c r="CM21" s="41">
        <v>15425</v>
      </c>
      <c r="CN21" s="41">
        <v>15489</v>
      </c>
      <c r="CO21" s="41">
        <v>16998</v>
      </c>
      <c r="CP21" s="41">
        <v>14533</v>
      </c>
      <c r="CS21">
        <f t="shared" si="0"/>
        <v>130233</v>
      </c>
      <c r="CT21">
        <f t="shared" si="1"/>
        <v>131396</v>
      </c>
      <c r="CU21">
        <f t="shared" si="2"/>
        <v>139652</v>
      </c>
      <c r="CV21">
        <f t="shared" si="3"/>
        <v>136523</v>
      </c>
      <c r="CW21">
        <f t="shared" si="4"/>
        <v>140822</v>
      </c>
      <c r="CX21">
        <f t="shared" si="5"/>
        <v>145384</v>
      </c>
      <c r="CY21">
        <f t="shared" si="6"/>
        <v>173188</v>
      </c>
      <c r="CZ21" s="13">
        <f t="shared" si="7"/>
        <v>196766.66666666669</v>
      </c>
      <c r="DB21" s="13">
        <f t="shared" si="8"/>
        <v>134451</v>
      </c>
      <c r="DC21" s="13">
        <f t="shared" si="9"/>
        <v>135725.20000000001</v>
      </c>
      <c r="DD21" s="13">
        <f t="shared" si="10"/>
        <v>138755.4</v>
      </c>
      <c r="DF21" s="44">
        <f t="shared" si="11"/>
        <v>4.7385292783244451E-2</v>
      </c>
      <c r="DG21" s="44">
        <f t="shared" si="12"/>
        <v>7.1164382148635533E-2</v>
      </c>
      <c r="DH21" s="44">
        <f t="shared" si="13"/>
        <v>0.24815322502763862</v>
      </c>
      <c r="DI21" s="44">
        <f t="shared" si="14"/>
        <v>0.41808294788286937</v>
      </c>
    </row>
    <row r="22" spans="1:136" ht="21">
      <c r="A22" s="2" t="s">
        <v>28</v>
      </c>
      <c r="B22" s="3">
        <v>1478</v>
      </c>
      <c r="C22" s="3">
        <v>1309</v>
      </c>
      <c r="D22" s="3">
        <v>1521</v>
      </c>
      <c r="E22" s="3">
        <v>1460</v>
      </c>
      <c r="F22" s="3">
        <v>1530</v>
      </c>
      <c r="G22" s="3">
        <v>1550</v>
      </c>
      <c r="H22" s="3">
        <v>1514</v>
      </c>
      <c r="I22" s="3">
        <v>1470</v>
      </c>
      <c r="J22" s="3">
        <v>1444</v>
      </c>
      <c r="K22" s="3">
        <v>1467</v>
      </c>
      <c r="L22" s="3">
        <v>1423</v>
      </c>
      <c r="M22" s="3">
        <v>1481</v>
      </c>
      <c r="N22" s="3">
        <v>1532</v>
      </c>
      <c r="O22" s="3">
        <v>1330</v>
      </c>
      <c r="P22" s="3">
        <v>1620</v>
      </c>
      <c r="Q22" s="3">
        <v>1696</v>
      </c>
      <c r="R22" s="3">
        <v>1776</v>
      </c>
      <c r="S22" s="3">
        <v>1500</v>
      </c>
      <c r="T22" s="3">
        <v>1587</v>
      </c>
      <c r="U22" s="3">
        <v>1617</v>
      </c>
      <c r="V22" s="3">
        <v>1402</v>
      </c>
      <c r="W22" s="3">
        <v>1473</v>
      </c>
      <c r="X22" s="3">
        <v>1496</v>
      </c>
      <c r="Y22" s="3">
        <v>1576</v>
      </c>
      <c r="Z22" s="3">
        <v>1627</v>
      </c>
      <c r="AA22" s="3">
        <v>1789</v>
      </c>
      <c r="AB22" s="3">
        <v>2239</v>
      </c>
      <c r="AC22" s="3">
        <v>1846</v>
      </c>
      <c r="AD22" s="3">
        <v>1804</v>
      </c>
      <c r="AE22" s="3">
        <v>1645</v>
      </c>
      <c r="AF22" s="3">
        <v>1652</v>
      </c>
      <c r="AG22" s="3">
        <v>1582</v>
      </c>
      <c r="AH22" s="3">
        <v>1517</v>
      </c>
      <c r="AI22" s="3">
        <v>1632</v>
      </c>
      <c r="AJ22" s="3">
        <v>1495</v>
      </c>
      <c r="AK22" s="3">
        <v>1526</v>
      </c>
      <c r="AL22" s="3">
        <v>1635</v>
      </c>
      <c r="AM22" s="3">
        <v>1482</v>
      </c>
      <c r="AN22" s="3">
        <v>1901</v>
      </c>
      <c r="AO22" s="3">
        <v>1784</v>
      </c>
      <c r="AP22" s="3">
        <v>1845</v>
      </c>
      <c r="AQ22" s="3">
        <v>1586</v>
      </c>
      <c r="AR22" s="3">
        <v>1649</v>
      </c>
      <c r="AS22" s="3">
        <v>1668</v>
      </c>
      <c r="AT22" s="3">
        <v>1564</v>
      </c>
      <c r="AU22" s="3">
        <v>1626</v>
      </c>
      <c r="AV22" s="3">
        <v>1529</v>
      </c>
      <c r="AW22" s="3">
        <v>1667</v>
      </c>
      <c r="AX22" s="3">
        <v>1612</v>
      </c>
      <c r="AY22" s="3">
        <v>1516</v>
      </c>
      <c r="AZ22" s="3">
        <v>1703</v>
      </c>
      <c r="BA22" s="3">
        <v>1731</v>
      </c>
      <c r="BB22" s="3">
        <v>1879</v>
      </c>
      <c r="BC22" s="3">
        <v>1750</v>
      </c>
      <c r="BD22" s="3">
        <v>1708</v>
      </c>
      <c r="BE22" s="3">
        <v>1601</v>
      </c>
      <c r="BF22" s="3">
        <v>1607</v>
      </c>
      <c r="BG22" s="3">
        <v>1568</v>
      </c>
      <c r="BH22" s="3">
        <v>1549</v>
      </c>
      <c r="BI22" s="3">
        <v>1511</v>
      </c>
      <c r="BJ22" s="3">
        <v>1688</v>
      </c>
      <c r="BK22" s="3">
        <v>1457</v>
      </c>
      <c r="BL22" s="3">
        <v>1755</v>
      </c>
      <c r="BM22" s="3">
        <v>1861</v>
      </c>
      <c r="BN22" s="3">
        <v>1869</v>
      </c>
      <c r="BO22" s="3">
        <v>1695</v>
      </c>
      <c r="BP22" s="3">
        <v>1838</v>
      </c>
      <c r="BQ22" s="3">
        <v>1732</v>
      </c>
      <c r="BR22" s="3">
        <v>1619</v>
      </c>
      <c r="BS22" s="3">
        <v>1710</v>
      </c>
      <c r="BT22" s="3">
        <v>1543</v>
      </c>
      <c r="BU22" s="3">
        <v>1686</v>
      </c>
      <c r="BV22">
        <v>1557</v>
      </c>
      <c r="BW22">
        <v>1368</v>
      </c>
      <c r="BX22">
        <v>1526</v>
      </c>
      <c r="BY22">
        <v>1549</v>
      </c>
      <c r="BZ22">
        <v>1482</v>
      </c>
      <c r="CA22">
        <v>2095</v>
      </c>
      <c r="CB22">
        <v>2229</v>
      </c>
      <c r="CC22">
        <v>1700</v>
      </c>
      <c r="CD22">
        <v>1605</v>
      </c>
      <c r="CE22">
        <v>1522</v>
      </c>
      <c r="CF22">
        <v>1428</v>
      </c>
      <c r="CG22">
        <v>1757</v>
      </c>
      <c r="CH22" s="40">
        <v>1711</v>
      </c>
      <c r="CI22" s="40">
        <v>1593</v>
      </c>
      <c r="CJ22" s="40">
        <v>2524</v>
      </c>
      <c r="CK22" s="41">
        <v>2456</v>
      </c>
      <c r="CL22" s="41">
        <v>2163</v>
      </c>
      <c r="CM22" s="41">
        <v>2175</v>
      </c>
      <c r="CN22" s="41">
        <v>1741</v>
      </c>
      <c r="CO22" s="41">
        <v>1544</v>
      </c>
      <c r="CP22" s="41">
        <v>1415</v>
      </c>
      <c r="CS22">
        <f t="shared" si="0"/>
        <v>17647</v>
      </c>
      <c r="CT22">
        <f t="shared" si="1"/>
        <v>18605</v>
      </c>
      <c r="CU22">
        <f t="shared" si="2"/>
        <v>20354</v>
      </c>
      <c r="CV22">
        <f t="shared" si="3"/>
        <v>19936</v>
      </c>
      <c r="CW22">
        <f t="shared" si="4"/>
        <v>19735</v>
      </c>
      <c r="CX22">
        <f t="shared" si="5"/>
        <v>20453</v>
      </c>
      <c r="CY22">
        <f t="shared" si="6"/>
        <v>19818</v>
      </c>
      <c r="CZ22" s="13">
        <f t="shared" si="7"/>
        <v>23096</v>
      </c>
      <c r="DB22" s="13">
        <f t="shared" si="8"/>
        <v>19135.5</v>
      </c>
      <c r="DC22" s="13">
        <f t="shared" si="9"/>
        <v>19255.400000000001</v>
      </c>
      <c r="DD22" s="13">
        <f t="shared" si="10"/>
        <v>19816.599999999999</v>
      </c>
      <c r="DF22" s="44">
        <f t="shared" si="11"/>
        <v>3.1329204880980378E-2</v>
      </c>
      <c r="DG22" s="44">
        <f t="shared" si="12"/>
        <v>6.2195539952428852E-2</v>
      </c>
      <c r="DH22" s="44">
        <f>(CY22-DD22)/DD22</f>
        <v>7.0647840699285215E-5</v>
      </c>
      <c r="DI22" s="44">
        <f t="shared" si="14"/>
        <v>0.165487520563568</v>
      </c>
    </row>
    <row r="23" spans="1:136" ht="21">
      <c r="A23" s="2" t="s">
        <v>40</v>
      </c>
      <c r="B23" s="3">
        <v>7040</v>
      </c>
      <c r="C23" s="3">
        <v>6632</v>
      </c>
      <c r="D23" s="3">
        <v>6362</v>
      </c>
      <c r="E23" s="3">
        <v>6122</v>
      </c>
      <c r="F23" s="3">
        <v>6644</v>
      </c>
      <c r="G23" s="3">
        <v>7397</v>
      </c>
      <c r="H23" s="3">
        <v>7624</v>
      </c>
      <c r="I23" s="3">
        <v>7542</v>
      </c>
      <c r="J23" s="3">
        <v>7125</v>
      </c>
      <c r="K23" s="3">
        <v>6918</v>
      </c>
      <c r="L23" s="3">
        <v>6412</v>
      </c>
      <c r="M23" s="3">
        <v>6443</v>
      </c>
      <c r="N23" s="3">
        <v>6348</v>
      </c>
      <c r="O23" s="3">
        <v>5642</v>
      </c>
      <c r="P23" s="3">
        <v>6516</v>
      </c>
      <c r="Q23" s="3">
        <v>6372</v>
      </c>
      <c r="R23" s="3">
        <v>7019</v>
      </c>
      <c r="S23" s="3">
        <v>7500</v>
      </c>
      <c r="T23" s="3">
        <v>8378</v>
      </c>
      <c r="U23" s="3">
        <v>7444</v>
      </c>
      <c r="V23" s="3">
        <v>6830</v>
      </c>
      <c r="W23" s="3">
        <v>7020</v>
      </c>
      <c r="X23" s="3">
        <v>6546</v>
      </c>
      <c r="Y23" s="3">
        <v>6900</v>
      </c>
      <c r="Z23" s="3">
        <v>6778</v>
      </c>
      <c r="AA23" s="3">
        <v>6258</v>
      </c>
      <c r="AB23" s="3">
        <v>6535</v>
      </c>
      <c r="AC23" s="3">
        <v>7150</v>
      </c>
      <c r="AD23" s="3">
        <v>8214</v>
      </c>
      <c r="AE23" s="3">
        <v>8642</v>
      </c>
      <c r="AF23" s="3">
        <v>8557</v>
      </c>
      <c r="AG23" s="3">
        <v>7954</v>
      </c>
      <c r="AH23" s="3">
        <v>7108</v>
      </c>
      <c r="AI23" s="3">
        <v>7307</v>
      </c>
      <c r="AJ23" s="3">
        <v>6522</v>
      </c>
      <c r="AK23" s="3">
        <v>6544</v>
      </c>
      <c r="AL23" s="3">
        <v>6644</v>
      </c>
      <c r="AM23" s="3">
        <v>6019</v>
      </c>
      <c r="AN23" s="3">
        <v>6708</v>
      </c>
      <c r="AO23" s="3">
        <v>6618</v>
      </c>
      <c r="AP23" s="3">
        <v>7648</v>
      </c>
      <c r="AQ23" s="3">
        <v>8471</v>
      </c>
      <c r="AR23" s="3">
        <v>8519</v>
      </c>
      <c r="AS23" s="3">
        <v>7661</v>
      </c>
      <c r="AT23" s="3">
        <v>6976</v>
      </c>
      <c r="AU23" s="3">
        <v>7044</v>
      </c>
      <c r="AV23" s="3">
        <v>6695</v>
      </c>
      <c r="AW23" s="3">
        <v>6951</v>
      </c>
      <c r="AX23" s="3">
        <v>6607</v>
      </c>
      <c r="AY23" s="3">
        <v>5958</v>
      </c>
      <c r="AZ23" s="3">
        <v>6733</v>
      </c>
      <c r="BA23" s="3">
        <v>6657</v>
      </c>
      <c r="BB23" s="3">
        <v>7072</v>
      </c>
      <c r="BC23" s="3">
        <v>8581</v>
      </c>
      <c r="BD23" s="3">
        <v>9287</v>
      </c>
      <c r="BE23" s="3">
        <v>9082</v>
      </c>
      <c r="BF23" s="3">
        <v>7829</v>
      </c>
      <c r="BG23" s="3">
        <v>7208</v>
      </c>
      <c r="BH23" s="3">
        <v>6687</v>
      </c>
      <c r="BI23" s="3">
        <v>7014</v>
      </c>
      <c r="BJ23" s="3">
        <v>7198</v>
      </c>
      <c r="BK23" s="3">
        <v>6114</v>
      </c>
      <c r="BL23" s="3">
        <v>6717</v>
      </c>
      <c r="BM23" s="3">
        <v>6600</v>
      </c>
      <c r="BN23" s="3">
        <v>7252</v>
      </c>
      <c r="BO23" s="3">
        <v>7728</v>
      </c>
      <c r="BP23" s="3">
        <v>9202</v>
      </c>
      <c r="BQ23" s="3">
        <v>8914</v>
      </c>
      <c r="BR23" s="3">
        <v>7852</v>
      </c>
      <c r="BS23" s="3">
        <v>7643</v>
      </c>
      <c r="BT23" s="3">
        <v>6969</v>
      </c>
      <c r="BU23" s="3">
        <v>7220</v>
      </c>
      <c r="BV23">
        <v>7484</v>
      </c>
      <c r="BW23">
        <v>6357</v>
      </c>
      <c r="BX23">
        <v>6677</v>
      </c>
      <c r="BY23">
        <v>6721</v>
      </c>
      <c r="BZ23">
        <v>6991</v>
      </c>
      <c r="CA23">
        <v>7719</v>
      </c>
      <c r="CB23">
        <v>9316</v>
      </c>
      <c r="CC23">
        <v>9044</v>
      </c>
      <c r="CD23">
        <v>8410</v>
      </c>
      <c r="CE23">
        <v>8041</v>
      </c>
      <c r="CF23">
        <v>8010</v>
      </c>
      <c r="CG23">
        <v>8969</v>
      </c>
      <c r="CH23" s="40">
        <v>8971</v>
      </c>
      <c r="CI23" s="40">
        <v>8274</v>
      </c>
      <c r="CJ23" s="40">
        <v>15969</v>
      </c>
      <c r="CK23" s="41">
        <v>11643</v>
      </c>
      <c r="CL23" s="41">
        <v>10689</v>
      </c>
      <c r="CM23" s="41">
        <v>11343</v>
      </c>
      <c r="CN23" s="41">
        <v>10441</v>
      </c>
      <c r="CO23" s="41">
        <v>9000</v>
      </c>
      <c r="CP23" s="41">
        <v>8012</v>
      </c>
      <c r="CS23">
        <f t="shared" si="0"/>
        <v>82261</v>
      </c>
      <c r="CT23">
        <f t="shared" si="1"/>
        <v>82515</v>
      </c>
      <c r="CU23">
        <f t="shared" si="2"/>
        <v>87569</v>
      </c>
      <c r="CV23">
        <f t="shared" si="3"/>
        <v>85954</v>
      </c>
      <c r="CW23">
        <f t="shared" si="4"/>
        <v>88715</v>
      </c>
      <c r="CX23">
        <f t="shared" si="5"/>
        <v>89409</v>
      </c>
      <c r="CY23">
        <f t="shared" si="6"/>
        <v>93739</v>
      </c>
      <c r="CZ23" s="13">
        <f t="shared" si="7"/>
        <v>125789.33333333334</v>
      </c>
      <c r="DB23" s="13">
        <f t="shared" si="8"/>
        <v>84574.75</v>
      </c>
      <c r="DC23" s="13">
        <f t="shared" si="9"/>
        <v>85402.8</v>
      </c>
      <c r="DD23" s="13">
        <f t="shared" si="10"/>
        <v>86832.4</v>
      </c>
      <c r="DF23" s="44">
        <f t="shared" si="11"/>
        <v>4.8953736191948545E-2</v>
      </c>
      <c r="DG23" s="44">
        <f t="shared" si="12"/>
        <v>4.6909469010383696E-2</v>
      </c>
      <c r="DH23" s="44">
        <f t="shared" si="13"/>
        <v>7.9539434588932312E-2</v>
      </c>
      <c r="DI23" s="44">
        <f t="shared" si="14"/>
        <v>0.4486451293910263</v>
      </c>
    </row>
    <row r="24" spans="1:136" ht="21">
      <c r="A24" s="6" t="s">
        <v>18</v>
      </c>
      <c r="B24" s="7">
        <v>632</v>
      </c>
      <c r="C24" s="7">
        <v>537</v>
      </c>
      <c r="D24" s="7">
        <v>614</v>
      </c>
      <c r="E24" s="7">
        <v>668</v>
      </c>
      <c r="F24" s="7">
        <v>654</v>
      </c>
      <c r="G24" s="7">
        <v>635</v>
      </c>
      <c r="H24" s="7">
        <v>670</v>
      </c>
      <c r="I24" s="7">
        <v>631</v>
      </c>
      <c r="J24" s="7">
        <v>614</v>
      </c>
      <c r="K24" s="7">
        <v>641</v>
      </c>
      <c r="L24" s="7">
        <v>637</v>
      </c>
      <c r="M24" s="7">
        <v>648</v>
      </c>
      <c r="N24" s="7">
        <v>683</v>
      </c>
      <c r="O24" s="7">
        <v>570</v>
      </c>
      <c r="P24" s="7">
        <v>671</v>
      </c>
      <c r="Q24" s="7">
        <v>687</v>
      </c>
      <c r="R24" s="7">
        <v>725</v>
      </c>
      <c r="S24" s="7">
        <v>604</v>
      </c>
      <c r="T24" s="7">
        <v>666</v>
      </c>
      <c r="U24" s="7">
        <v>690</v>
      </c>
      <c r="V24" s="7">
        <v>671</v>
      </c>
      <c r="W24" s="7">
        <v>690</v>
      </c>
      <c r="X24" s="7">
        <v>664</v>
      </c>
      <c r="Y24" s="7">
        <v>677</v>
      </c>
      <c r="Z24" s="7">
        <v>663</v>
      </c>
      <c r="AA24" s="7">
        <v>662</v>
      </c>
      <c r="AB24" s="7">
        <v>679</v>
      </c>
      <c r="AC24" s="7">
        <v>752</v>
      </c>
      <c r="AD24" s="7">
        <v>757</v>
      </c>
      <c r="AE24" s="7">
        <v>668</v>
      </c>
      <c r="AF24" s="7">
        <v>703</v>
      </c>
      <c r="AG24" s="7">
        <v>728</v>
      </c>
      <c r="AH24" s="7">
        <v>714</v>
      </c>
      <c r="AI24" s="7">
        <v>703</v>
      </c>
      <c r="AJ24" s="7">
        <v>677</v>
      </c>
      <c r="AK24" s="7">
        <v>645</v>
      </c>
      <c r="AL24" s="7">
        <v>625</v>
      </c>
      <c r="AM24" s="7">
        <v>624</v>
      </c>
      <c r="AN24" s="7">
        <v>776</v>
      </c>
      <c r="AO24" s="7">
        <v>723</v>
      </c>
      <c r="AP24" s="7">
        <v>714</v>
      </c>
      <c r="AQ24" s="7">
        <v>686</v>
      </c>
      <c r="AR24" s="7">
        <v>746</v>
      </c>
      <c r="AS24" s="7">
        <v>665</v>
      </c>
      <c r="AT24" s="7">
        <v>717</v>
      </c>
      <c r="AU24" s="7">
        <v>677</v>
      </c>
      <c r="AV24" s="7">
        <v>659</v>
      </c>
      <c r="AW24" s="7">
        <v>635</v>
      </c>
      <c r="AX24" s="7">
        <v>712</v>
      </c>
      <c r="AY24" s="7">
        <v>556</v>
      </c>
      <c r="AZ24" s="7">
        <v>694</v>
      </c>
      <c r="BA24" s="7">
        <v>677</v>
      </c>
      <c r="BB24" s="7">
        <v>741</v>
      </c>
      <c r="BC24" s="7">
        <v>676</v>
      </c>
      <c r="BD24" s="7">
        <v>720</v>
      </c>
      <c r="BE24" s="7">
        <v>696</v>
      </c>
      <c r="BF24" s="7">
        <v>742</v>
      </c>
      <c r="BG24" s="7">
        <v>666</v>
      </c>
      <c r="BH24" s="7">
        <v>672</v>
      </c>
      <c r="BI24" s="7">
        <v>727</v>
      </c>
      <c r="BJ24" s="7">
        <v>726</v>
      </c>
      <c r="BK24" s="7">
        <v>610</v>
      </c>
      <c r="BL24" s="7">
        <v>715</v>
      </c>
      <c r="BM24" s="7">
        <v>774</v>
      </c>
      <c r="BN24" s="7">
        <v>769</v>
      </c>
      <c r="BO24" s="7">
        <v>667</v>
      </c>
      <c r="BP24" s="7">
        <v>729</v>
      </c>
      <c r="BQ24" s="7">
        <v>693</v>
      </c>
      <c r="BR24" s="7">
        <v>722</v>
      </c>
      <c r="BS24" s="7">
        <v>657</v>
      </c>
      <c r="BT24" s="7">
        <v>705</v>
      </c>
      <c r="BU24" s="7">
        <v>686</v>
      </c>
      <c r="BV24">
        <v>468</v>
      </c>
      <c r="BW24">
        <v>615</v>
      </c>
      <c r="BX24">
        <v>746</v>
      </c>
      <c r="BY24">
        <v>690</v>
      </c>
      <c r="BZ24">
        <v>849</v>
      </c>
      <c r="CA24">
        <v>593</v>
      </c>
      <c r="CB24">
        <v>1045</v>
      </c>
      <c r="CC24">
        <v>997</v>
      </c>
      <c r="CD24">
        <v>948</v>
      </c>
      <c r="CE24">
        <v>839</v>
      </c>
      <c r="CF24">
        <v>771</v>
      </c>
      <c r="CG24">
        <v>975</v>
      </c>
      <c r="CH24" s="40">
        <v>1130</v>
      </c>
      <c r="CI24" s="40">
        <v>1300</v>
      </c>
      <c r="CJ24" s="40">
        <v>2033</v>
      </c>
      <c r="CK24" s="41">
        <v>1670</v>
      </c>
      <c r="CL24" s="41">
        <v>1286</v>
      </c>
      <c r="CM24" s="41">
        <v>1018</v>
      </c>
      <c r="CN24" s="41">
        <v>902</v>
      </c>
      <c r="CO24" s="41">
        <v>871</v>
      </c>
      <c r="CP24" s="41">
        <v>765</v>
      </c>
      <c r="CS24">
        <f t="shared" si="0"/>
        <v>7581</v>
      </c>
      <c r="CT24">
        <f t="shared" si="1"/>
        <v>7998</v>
      </c>
      <c r="CU24">
        <f t="shared" si="2"/>
        <v>8351</v>
      </c>
      <c r="CV24">
        <f t="shared" si="3"/>
        <v>8247</v>
      </c>
      <c r="CW24">
        <f t="shared" si="4"/>
        <v>8279</v>
      </c>
      <c r="CX24">
        <f t="shared" si="5"/>
        <v>8453</v>
      </c>
      <c r="CY24">
        <f t="shared" si="6"/>
        <v>9536</v>
      </c>
      <c r="CZ24" s="13">
        <f t="shared" si="7"/>
        <v>14633.333333333332</v>
      </c>
      <c r="DB24" s="13">
        <f t="shared" si="8"/>
        <v>8044.25</v>
      </c>
      <c r="DC24" s="13">
        <f t="shared" si="9"/>
        <v>8091.2</v>
      </c>
      <c r="DD24" s="13">
        <f t="shared" si="10"/>
        <v>8265.6</v>
      </c>
      <c r="DF24" s="44">
        <f t="shared" si="11"/>
        <v>2.9182335208378655E-2</v>
      </c>
      <c r="DG24" s="44">
        <f t="shared" si="12"/>
        <v>4.4715246193395314E-2</v>
      </c>
      <c r="DH24" s="44">
        <f t="shared" si="13"/>
        <v>0.15369725125822681</v>
      </c>
      <c r="DI24" s="44">
        <f t="shared" si="14"/>
        <v>0.7703897277068007</v>
      </c>
    </row>
    <row r="25" spans="1:136" ht="21">
      <c r="A25" s="6" t="s">
        <v>21</v>
      </c>
      <c r="B25" s="7">
        <v>160</v>
      </c>
      <c r="C25" s="7">
        <v>126</v>
      </c>
      <c r="D25" s="7">
        <v>125</v>
      </c>
      <c r="E25" s="7">
        <v>146</v>
      </c>
      <c r="F25" s="7">
        <v>148</v>
      </c>
      <c r="G25" s="7">
        <v>141</v>
      </c>
      <c r="H25" s="7">
        <v>160</v>
      </c>
      <c r="I25" s="7">
        <v>143</v>
      </c>
      <c r="J25" s="7">
        <v>148</v>
      </c>
      <c r="K25" s="7">
        <v>156</v>
      </c>
      <c r="L25" s="7">
        <v>154</v>
      </c>
      <c r="M25" s="7">
        <v>165</v>
      </c>
      <c r="N25" s="7">
        <v>155</v>
      </c>
      <c r="O25" s="7">
        <v>154</v>
      </c>
      <c r="P25" s="7">
        <v>160</v>
      </c>
      <c r="Q25" s="7">
        <v>147</v>
      </c>
      <c r="R25" s="7">
        <v>179</v>
      </c>
      <c r="S25" s="7">
        <v>186</v>
      </c>
      <c r="T25" s="7">
        <v>169</v>
      </c>
      <c r="U25" s="7">
        <v>162</v>
      </c>
      <c r="V25" s="7">
        <v>159</v>
      </c>
      <c r="W25" s="7">
        <v>175</v>
      </c>
      <c r="X25" s="7">
        <v>159</v>
      </c>
      <c r="Y25" s="7">
        <v>150</v>
      </c>
      <c r="Z25" s="7">
        <v>149</v>
      </c>
      <c r="AA25" s="7">
        <v>164</v>
      </c>
      <c r="AB25" s="7">
        <v>175</v>
      </c>
      <c r="AC25" s="7">
        <v>136</v>
      </c>
      <c r="AD25" s="7">
        <v>146</v>
      </c>
      <c r="AE25" s="7">
        <v>182</v>
      </c>
      <c r="AF25" s="7">
        <v>180</v>
      </c>
      <c r="AG25" s="7">
        <v>196</v>
      </c>
      <c r="AH25" s="7">
        <v>157</v>
      </c>
      <c r="AI25" s="7">
        <v>153</v>
      </c>
      <c r="AJ25" s="7">
        <v>159</v>
      </c>
      <c r="AK25" s="7">
        <v>166</v>
      </c>
      <c r="AL25" s="7">
        <v>188</v>
      </c>
      <c r="AM25" s="7">
        <v>141</v>
      </c>
      <c r="AN25" s="7">
        <v>162</v>
      </c>
      <c r="AO25" s="7">
        <v>162</v>
      </c>
      <c r="AP25" s="7">
        <v>201</v>
      </c>
      <c r="AQ25" s="7">
        <v>196</v>
      </c>
      <c r="AR25" s="7">
        <v>228</v>
      </c>
      <c r="AS25" s="7">
        <v>200</v>
      </c>
      <c r="AT25" s="7">
        <v>188</v>
      </c>
      <c r="AU25" s="7">
        <v>187</v>
      </c>
      <c r="AV25" s="7">
        <v>170</v>
      </c>
      <c r="AW25" s="7">
        <v>201</v>
      </c>
      <c r="AX25" s="7">
        <v>208</v>
      </c>
      <c r="AY25" s="7">
        <v>154</v>
      </c>
      <c r="AZ25" s="7">
        <v>194</v>
      </c>
      <c r="BA25" s="7">
        <v>181</v>
      </c>
      <c r="BB25" s="7">
        <v>225</v>
      </c>
      <c r="BC25" s="7">
        <v>253</v>
      </c>
      <c r="BD25" s="7">
        <v>212</v>
      </c>
      <c r="BE25" s="7">
        <v>228</v>
      </c>
      <c r="BF25" s="7">
        <v>265</v>
      </c>
      <c r="BG25" s="7">
        <v>239</v>
      </c>
      <c r="BH25" s="7">
        <v>220</v>
      </c>
      <c r="BI25" s="7">
        <v>188</v>
      </c>
      <c r="BJ25" s="7">
        <v>217</v>
      </c>
      <c r="BK25" s="7">
        <v>178</v>
      </c>
      <c r="BL25" s="7">
        <v>210</v>
      </c>
      <c r="BM25" s="7">
        <v>208</v>
      </c>
      <c r="BN25" s="7">
        <v>219</v>
      </c>
      <c r="BO25" s="7">
        <v>206</v>
      </c>
      <c r="BP25" s="7">
        <v>262</v>
      </c>
      <c r="BQ25" s="7">
        <v>231</v>
      </c>
      <c r="BR25" s="7">
        <v>243</v>
      </c>
      <c r="BS25" s="7">
        <v>213</v>
      </c>
      <c r="BT25" s="7">
        <v>213</v>
      </c>
      <c r="BU25" s="7">
        <v>200</v>
      </c>
      <c r="BV25">
        <v>235</v>
      </c>
      <c r="BW25">
        <v>190</v>
      </c>
      <c r="BX25">
        <v>223</v>
      </c>
      <c r="BY25">
        <v>211</v>
      </c>
      <c r="BZ25">
        <v>320</v>
      </c>
      <c r="CA25">
        <v>459</v>
      </c>
      <c r="CB25">
        <v>367</v>
      </c>
      <c r="CC25">
        <v>205</v>
      </c>
      <c r="CD25">
        <v>201</v>
      </c>
      <c r="CE25">
        <v>196</v>
      </c>
      <c r="CF25">
        <v>242</v>
      </c>
      <c r="CG25">
        <v>253</v>
      </c>
      <c r="CH25" s="40">
        <v>260</v>
      </c>
      <c r="CI25" s="40">
        <v>256</v>
      </c>
      <c r="CJ25" s="40">
        <v>316</v>
      </c>
      <c r="CK25" s="41">
        <v>318</v>
      </c>
      <c r="CL25" s="41">
        <v>279</v>
      </c>
      <c r="CM25" s="41">
        <v>278</v>
      </c>
      <c r="CN25" s="41">
        <v>303</v>
      </c>
      <c r="CO25" s="41">
        <v>285</v>
      </c>
      <c r="CP25" s="41">
        <v>179</v>
      </c>
      <c r="CS25">
        <f t="shared" si="0"/>
        <v>1772</v>
      </c>
      <c r="CT25">
        <f t="shared" si="1"/>
        <v>1955</v>
      </c>
      <c r="CU25">
        <f t="shared" si="2"/>
        <v>1963</v>
      </c>
      <c r="CV25">
        <f t="shared" si="3"/>
        <v>2224</v>
      </c>
      <c r="CW25">
        <f t="shared" si="4"/>
        <v>2567</v>
      </c>
      <c r="CX25">
        <f t="shared" si="5"/>
        <v>2600</v>
      </c>
      <c r="CY25">
        <f t="shared" si="6"/>
        <v>3102</v>
      </c>
      <c r="CZ25" s="13">
        <f t="shared" si="7"/>
        <v>3298.666666666667</v>
      </c>
      <c r="DB25" s="13">
        <f>AVERAGE(CS25:CV25)</f>
        <v>1978.5</v>
      </c>
      <c r="DC25" s="13">
        <f t="shared" si="9"/>
        <v>2096.1999999999998</v>
      </c>
      <c r="DD25" s="13">
        <f t="shared" si="10"/>
        <v>2261.8000000000002</v>
      </c>
      <c r="DF25" s="44">
        <f t="shared" si="11"/>
        <v>0.29744756128380084</v>
      </c>
      <c r="DG25" s="44">
        <f t="shared" si="12"/>
        <v>0.240339662245969</v>
      </c>
      <c r="DH25" s="44">
        <f t="shared" si="13"/>
        <v>0.37147404721902899</v>
      </c>
      <c r="DI25" s="44">
        <f t="shared" si="14"/>
        <v>0.45842544286261683</v>
      </c>
    </row>
    <row r="26" spans="1:136" ht="21">
      <c r="A26" s="2" t="s">
        <v>39</v>
      </c>
      <c r="B26" s="3">
        <v>2898</v>
      </c>
      <c r="C26" s="3">
        <v>2837</v>
      </c>
      <c r="D26" s="3">
        <v>2954</v>
      </c>
      <c r="E26" s="3">
        <v>2843</v>
      </c>
      <c r="F26" s="3">
        <v>3001</v>
      </c>
      <c r="G26" s="3">
        <v>3279</v>
      </c>
      <c r="H26" s="3">
        <v>3258</v>
      </c>
      <c r="I26" s="3">
        <v>3329</v>
      </c>
      <c r="J26" s="3">
        <v>3086</v>
      </c>
      <c r="K26" s="3">
        <v>3130</v>
      </c>
      <c r="L26" s="3">
        <v>2892</v>
      </c>
      <c r="M26" s="3">
        <v>2903</v>
      </c>
      <c r="N26" s="3">
        <v>2982</v>
      </c>
      <c r="O26" s="3">
        <v>2648</v>
      </c>
      <c r="P26" s="3">
        <v>2985</v>
      </c>
      <c r="Q26" s="3">
        <v>2843</v>
      </c>
      <c r="R26" s="3">
        <v>3247</v>
      </c>
      <c r="S26" s="3">
        <v>3299</v>
      </c>
      <c r="T26" s="3">
        <v>3541</v>
      </c>
      <c r="U26" s="3">
        <v>3174</v>
      </c>
      <c r="V26" s="3">
        <v>3142</v>
      </c>
      <c r="W26" s="3">
        <v>3206</v>
      </c>
      <c r="X26" s="3">
        <v>3128</v>
      </c>
      <c r="Y26" s="3">
        <v>3135</v>
      </c>
      <c r="Z26" s="3">
        <v>3133</v>
      </c>
      <c r="AA26" s="3">
        <v>2834</v>
      </c>
      <c r="AB26" s="3">
        <v>3133</v>
      </c>
      <c r="AC26" s="3">
        <v>3150</v>
      </c>
      <c r="AD26" s="3">
        <v>3458</v>
      </c>
      <c r="AE26" s="3">
        <v>3813</v>
      </c>
      <c r="AF26" s="3">
        <v>3830</v>
      </c>
      <c r="AG26" s="3">
        <v>3599</v>
      </c>
      <c r="AH26" s="3">
        <v>3306</v>
      </c>
      <c r="AI26" s="3">
        <v>3343</v>
      </c>
      <c r="AJ26" s="3">
        <v>3090</v>
      </c>
      <c r="AK26" s="3">
        <v>3064</v>
      </c>
      <c r="AL26" s="3">
        <v>2996</v>
      </c>
      <c r="AM26" s="3">
        <v>2855</v>
      </c>
      <c r="AN26" s="3">
        <v>3144</v>
      </c>
      <c r="AO26" s="3">
        <v>3066</v>
      </c>
      <c r="AP26" s="3">
        <v>3526</v>
      </c>
      <c r="AQ26" s="3">
        <v>3652</v>
      </c>
      <c r="AR26" s="3">
        <v>3700</v>
      </c>
      <c r="AS26" s="3">
        <v>3566</v>
      </c>
      <c r="AT26" s="3">
        <v>3212</v>
      </c>
      <c r="AU26" s="3">
        <v>3267</v>
      </c>
      <c r="AV26" s="3">
        <v>3123</v>
      </c>
      <c r="AW26" s="3">
        <v>3299</v>
      </c>
      <c r="AX26" s="3">
        <v>3146</v>
      </c>
      <c r="AY26" s="3">
        <v>2888</v>
      </c>
      <c r="AZ26" s="3">
        <v>3147</v>
      </c>
      <c r="BA26" s="3">
        <v>3168</v>
      </c>
      <c r="BB26" s="3">
        <v>3388</v>
      </c>
      <c r="BC26" s="3">
        <v>3892</v>
      </c>
      <c r="BD26" s="3">
        <v>4017</v>
      </c>
      <c r="BE26" s="3">
        <v>3815</v>
      </c>
      <c r="BF26" s="3">
        <v>3560</v>
      </c>
      <c r="BG26" s="3">
        <v>3339</v>
      </c>
      <c r="BH26" s="3">
        <v>3289</v>
      </c>
      <c r="BI26" s="3">
        <v>3279</v>
      </c>
      <c r="BJ26" s="3">
        <v>3374</v>
      </c>
      <c r="BK26" s="3">
        <v>3078</v>
      </c>
      <c r="BL26" s="3">
        <v>3335</v>
      </c>
      <c r="BM26" s="3">
        <v>3199</v>
      </c>
      <c r="BN26" s="3">
        <v>3438</v>
      </c>
      <c r="BO26" s="3">
        <v>3598</v>
      </c>
      <c r="BP26" s="3">
        <v>4137</v>
      </c>
      <c r="BQ26" s="3">
        <v>3835</v>
      </c>
      <c r="BR26" s="3">
        <v>3631</v>
      </c>
      <c r="BS26" s="3">
        <v>3628</v>
      </c>
      <c r="BT26" s="3">
        <v>3364</v>
      </c>
      <c r="BU26" s="3">
        <v>3405</v>
      </c>
      <c r="BV26">
        <v>3802</v>
      </c>
      <c r="BW26">
        <v>3033</v>
      </c>
      <c r="BX26">
        <v>3043</v>
      </c>
      <c r="BY26">
        <v>3606</v>
      </c>
      <c r="BZ26">
        <v>3205</v>
      </c>
      <c r="CA26">
        <v>3663</v>
      </c>
      <c r="CB26">
        <v>4486</v>
      </c>
      <c r="CC26">
        <v>4758</v>
      </c>
      <c r="CD26">
        <v>4042</v>
      </c>
      <c r="CE26">
        <v>3781</v>
      </c>
      <c r="CF26">
        <v>3873</v>
      </c>
      <c r="CG26">
        <v>4963</v>
      </c>
      <c r="CH26" s="40">
        <v>4562</v>
      </c>
      <c r="CI26" s="40">
        <v>4166</v>
      </c>
      <c r="CJ26" s="40">
        <v>7143</v>
      </c>
      <c r="CK26" s="41">
        <v>6103</v>
      </c>
      <c r="CL26" s="41">
        <v>5335</v>
      </c>
      <c r="CM26" s="41">
        <v>5445</v>
      </c>
      <c r="CN26" s="41">
        <v>5170</v>
      </c>
      <c r="CO26" s="41">
        <v>4746</v>
      </c>
      <c r="CP26" s="41">
        <v>3951</v>
      </c>
      <c r="CS26">
        <f t="shared" si="0"/>
        <v>36410</v>
      </c>
      <c r="CT26">
        <f t="shared" si="1"/>
        <v>37330</v>
      </c>
      <c r="CU26">
        <f t="shared" si="2"/>
        <v>39753</v>
      </c>
      <c r="CV26">
        <f t="shared" si="3"/>
        <v>39406</v>
      </c>
      <c r="CW26">
        <f t="shared" si="4"/>
        <v>40928</v>
      </c>
      <c r="CX26">
        <f t="shared" si="5"/>
        <v>42022</v>
      </c>
      <c r="CY26">
        <f t="shared" si="6"/>
        <v>46255</v>
      </c>
      <c r="CZ26" s="13">
        <f t="shared" si="7"/>
        <v>62161.333333333336</v>
      </c>
      <c r="DB26" s="13">
        <f t="shared" si="8"/>
        <v>38224.75</v>
      </c>
      <c r="DC26" s="13">
        <f t="shared" si="9"/>
        <v>38765.4</v>
      </c>
      <c r="DD26" s="13">
        <f t="shared" si="10"/>
        <v>39887.800000000003</v>
      </c>
      <c r="DF26" s="44">
        <f t="shared" si="11"/>
        <v>7.0719886984218341E-2</v>
      </c>
      <c r="DG26" s="44">
        <f t="shared" si="12"/>
        <v>8.4007903955589228E-2</v>
      </c>
      <c r="DH26" s="44">
        <f t="shared" si="13"/>
        <v>0.15962775585517366</v>
      </c>
      <c r="DI26" s="44">
        <f t="shared" si="14"/>
        <v>0.55840465840014564</v>
      </c>
    </row>
    <row r="27" spans="1:136" ht="21">
      <c r="A27" s="2" t="s">
        <v>37</v>
      </c>
      <c r="B27" s="3">
        <v>22903</v>
      </c>
      <c r="C27" s="3">
        <v>23398</v>
      </c>
      <c r="D27" s="3">
        <v>22336</v>
      </c>
      <c r="E27" s="3">
        <v>21675</v>
      </c>
      <c r="F27" s="3">
        <v>24909</v>
      </c>
      <c r="G27" s="3">
        <v>24754</v>
      </c>
      <c r="H27" s="3">
        <v>24325</v>
      </c>
      <c r="I27" s="3">
        <v>25002</v>
      </c>
      <c r="J27" s="3">
        <v>23018</v>
      </c>
      <c r="K27" s="3">
        <v>24624</v>
      </c>
      <c r="L27" s="3">
        <v>21582</v>
      </c>
      <c r="M27" s="3">
        <v>22976</v>
      </c>
      <c r="N27" s="3">
        <v>25138</v>
      </c>
      <c r="O27" s="3">
        <v>20192</v>
      </c>
      <c r="P27" s="3">
        <v>23329</v>
      </c>
      <c r="Q27" s="3">
        <v>24106</v>
      </c>
      <c r="R27" s="3">
        <v>26528</v>
      </c>
      <c r="S27" s="3">
        <v>25495</v>
      </c>
      <c r="T27" s="3">
        <v>26177</v>
      </c>
      <c r="U27" s="3">
        <v>24356</v>
      </c>
      <c r="V27" s="3">
        <v>23782</v>
      </c>
      <c r="W27" s="3">
        <v>23010</v>
      </c>
      <c r="X27" s="3">
        <v>22114</v>
      </c>
      <c r="Y27" s="3">
        <v>23346</v>
      </c>
      <c r="Z27" s="3">
        <v>23084</v>
      </c>
      <c r="AA27" s="3">
        <v>21875</v>
      </c>
      <c r="AB27" s="3">
        <v>24941</v>
      </c>
      <c r="AC27" s="3">
        <v>25471</v>
      </c>
      <c r="AD27" s="3">
        <v>25656</v>
      </c>
      <c r="AE27" s="3">
        <v>27820</v>
      </c>
      <c r="AF27" s="3">
        <v>27551</v>
      </c>
      <c r="AG27" s="3">
        <v>25583</v>
      </c>
      <c r="AH27" s="3">
        <v>23617</v>
      </c>
      <c r="AI27" s="3">
        <v>24333</v>
      </c>
      <c r="AJ27" s="3">
        <v>22618</v>
      </c>
      <c r="AK27" s="3">
        <v>23870</v>
      </c>
      <c r="AL27" s="3">
        <v>23019</v>
      </c>
      <c r="AM27" s="3">
        <v>21884</v>
      </c>
      <c r="AN27" s="3">
        <v>23526</v>
      </c>
      <c r="AO27" s="3">
        <v>23257</v>
      </c>
      <c r="AP27" s="3">
        <v>25719</v>
      </c>
      <c r="AQ27" s="3">
        <v>25926</v>
      </c>
      <c r="AR27" s="3">
        <v>28159</v>
      </c>
      <c r="AS27" s="3">
        <v>26217</v>
      </c>
      <c r="AT27" s="3">
        <v>24827</v>
      </c>
      <c r="AU27" s="3">
        <v>25172</v>
      </c>
      <c r="AV27" s="3">
        <v>23257</v>
      </c>
      <c r="AW27" s="3">
        <v>24274</v>
      </c>
      <c r="AX27" s="3">
        <v>23801</v>
      </c>
      <c r="AY27" s="3">
        <v>20775</v>
      </c>
      <c r="AZ27" s="3">
        <v>24388</v>
      </c>
      <c r="BA27" s="3">
        <v>23624</v>
      </c>
      <c r="BB27" s="3">
        <v>25898</v>
      </c>
      <c r="BC27" s="3">
        <v>27585</v>
      </c>
      <c r="BD27" s="3">
        <v>27611</v>
      </c>
      <c r="BE27" s="3">
        <v>26623</v>
      </c>
      <c r="BF27" s="3">
        <v>24667</v>
      </c>
      <c r="BG27" s="3">
        <v>24154</v>
      </c>
      <c r="BH27" s="3">
        <v>23889</v>
      </c>
      <c r="BI27" s="3">
        <v>25518</v>
      </c>
      <c r="BJ27" s="3">
        <v>24883</v>
      </c>
      <c r="BK27" s="3">
        <v>21836</v>
      </c>
      <c r="BL27" s="3">
        <v>24553</v>
      </c>
      <c r="BM27" s="3">
        <v>24350</v>
      </c>
      <c r="BN27" s="3">
        <v>26684</v>
      </c>
      <c r="BO27" s="3">
        <v>28418</v>
      </c>
      <c r="BP27" s="3">
        <v>29180</v>
      </c>
      <c r="BQ27" s="3">
        <v>26888</v>
      </c>
      <c r="BR27" s="3">
        <v>25481</v>
      </c>
      <c r="BS27" s="3">
        <v>25000</v>
      </c>
      <c r="BT27" s="3">
        <v>23117</v>
      </c>
      <c r="BU27" s="3">
        <v>24011</v>
      </c>
      <c r="BV27">
        <v>28549</v>
      </c>
      <c r="BW27">
        <v>22044</v>
      </c>
      <c r="BX27">
        <v>26847</v>
      </c>
      <c r="BY27">
        <v>28046</v>
      </c>
      <c r="BZ27">
        <v>29815</v>
      </c>
      <c r="CA27">
        <v>34845</v>
      </c>
      <c r="CB27">
        <v>35066</v>
      </c>
      <c r="CC27">
        <v>32008</v>
      </c>
      <c r="CD27">
        <v>31445</v>
      </c>
      <c r="CE27">
        <v>30535</v>
      </c>
      <c r="CF27">
        <v>26586</v>
      </c>
      <c r="CG27">
        <v>30209</v>
      </c>
      <c r="CH27" s="40">
        <v>32594</v>
      </c>
      <c r="CI27" s="40">
        <v>30922</v>
      </c>
      <c r="CJ27" s="40">
        <v>47717</v>
      </c>
      <c r="CK27" s="41">
        <v>50351</v>
      </c>
      <c r="CL27" s="41">
        <v>41799</v>
      </c>
      <c r="CM27" s="41">
        <v>45583</v>
      </c>
      <c r="CN27" s="41">
        <v>40016</v>
      </c>
      <c r="CO27" s="41">
        <v>35085</v>
      </c>
      <c r="CP27" s="41">
        <v>29111</v>
      </c>
      <c r="CS27">
        <f t="shared" si="0"/>
        <v>281502</v>
      </c>
      <c r="CT27">
        <f t="shared" si="1"/>
        <v>287573</v>
      </c>
      <c r="CU27">
        <f t="shared" si="2"/>
        <v>296419</v>
      </c>
      <c r="CV27">
        <f t="shared" si="3"/>
        <v>295237</v>
      </c>
      <c r="CW27">
        <f t="shared" si="4"/>
        <v>298533</v>
      </c>
      <c r="CX27">
        <f t="shared" si="5"/>
        <v>304401</v>
      </c>
      <c r="CY27">
        <f t="shared" si="6"/>
        <v>355995</v>
      </c>
      <c r="CZ27" s="13">
        <f t="shared" si="7"/>
        <v>470904</v>
      </c>
      <c r="DB27" s="13">
        <f t="shared" si="8"/>
        <v>290182.75</v>
      </c>
      <c r="DC27" s="13">
        <f t="shared" si="9"/>
        <v>291852.79999999999</v>
      </c>
      <c r="DD27" s="13">
        <f t="shared" si="10"/>
        <v>296432.59999999998</v>
      </c>
      <c r="DF27" s="44">
        <f t="shared" si="11"/>
        <v>2.8775831781868495E-2</v>
      </c>
      <c r="DG27" s="44">
        <f t="shared" si="12"/>
        <v>4.2994961843778823E-2</v>
      </c>
      <c r="DH27" s="44">
        <f t="shared" si="13"/>
        <v>0.20093066686997324</v>
      </c>
      <c r="DI27" s="44">
        <f t="shared" si="14"/>
        <v>0.58857021798547138</v>
      </c>
    </row>
    <row r="28" spans="1:136" ht="21">
      <c r="A28" s="2" t="s">
        <v>32</v>
      </c>
      <c r="B28" s="3">
        <v>964</v>
      </c>
      <c r="C28" s="3">
        <v>865</v>
      </c>
      <c r="D28" s="3">
        <v>971</v>
      </c>
      <c r="E28" s="3">
        <v>910</v>
      </c>
      <c r="F28" s="3">
        <v>920</v>
      </c>
      <c r="G28" s="3">
        <v>1063</v>
      </c>
      <c r="H28" s="3">
        <v>976</v>
      </c>
      <c r="I28" s="3">
        <v>1025</v>
      </c>
      <c r="J28" s="3">
        <v>968</v>
      </c>
      <c r="K28" s="3">
        <v>923</v>
      </c>
      <c r="L28" s="3">
        <v>931</v>
      </c>
      <c r="M28" s="3">
        <v>990</v>
      </c>
      <c r="N28" s="3">
        <v>1072</v>
      </c>
      <c r="O28" s="3">
        <v>906</v>
      </c>
      <c r="P28" s="3">
        <v>1069</v>
      </c>
      <c r="Q28" s="3">
        <v>1053</v>
      </c>
      <c r="R28" s="3">
        <v>1152</v>
      </c>
      <c r="S28" s="3">
        <v>1116</v>
      </c>
      <c r="T28" s="3">
        <v>1065</v>
      </c>
      <c r="U28" s="3">
        <v>1073</v>
      </c>
      <c r="V28" s="3">
        <v>959</v>
      </c>
      <c r="W28" s="3">
        <v>988</v>
      </c>
      <c r="X28" s="3">
        <v>1074</v>
      </c>
      <c r="Y28" s="3">
        <v>1075</v>
      </c>
      <c r="Z28" s="3">
        <v>1141</v>
      </c>
      <c r="AA28" s="3">
        <v>1126</v>
      </c>
      <c r="AB28" s="3">
        <v>1157</v>
      </c>
      <c r="AC28" s="3">
        <v>1052</v>
      </c>
      <c r="AD28" s="3">
        <v>1052</v>
      </c>
      <c r="AE28" s="3">
        <v>1063</v>
      </c>
      <c r="AF28" s="3">
        <v>1130</v>
      </c>
      <c r="AG28" s="3">
        <v>1080</v>
      </c>
      <c r="AH28" s="3">
        <v>966</v>
      </c>
      <c r="AI28" s="3">
        <v>1125</v>
      </c>
      <c r="AJ28" s="3">
        <v>986</v>
      </c>
      <c r="AK28" s="3">
        <v>1033</v>
      </c>
      <c r="AL28" s="3">
        <v>1023</v>
      </c>
      <c r="AM28" s="3">
        <v>953</v>
      </c>
      <c r="AN28" s="3">
        <v>997</v>
      </c>
      <c r="AO28" s="3">
        <v>1042</v>
      </c>
      <c r="AP28" s="3">
        <v>1144</v>
      </c>
      <c r="AQ28" s="3">
        <v>1100</v>
      </c>
      <c r="AR28" s="3">
        <v>1141</v>
      </c>
      <c r="AS28" s="3">
        <v>1096</v>
      </c>
      <c r="AT28" s="3">
        <v>1139</v>
      </c>
      <c r="AU28" s="3">
        <v>1087</v>
      </c>
      <c r="AV28" s="3">
        <v>987</v>
      </c>
      <c r="AW28" s="3">
        <v>1020</v>
      </c>
      <c r="AX28" s="3">
        <v>985</v>
      </c>
      <c r="AY28" s="3">
        <v>829</v>
      </c>
      <c r="AZ28" s="3">
        <v>1000</v>
      </c>
      <c r="BA28" s="3">
        <v>1051</v>
      </c>
      <c r="BB28" s="3">
        <v>1090</v>
      </c>
      <c r="BC28" s="3">
        <v>1073</v>
      </c>
      <c r="BD28" s="3">
        <v>1060</v>
      </c>
      <c r="BE28" s="3">
        <v>998</v>
      </c>
      <c r="BF28" s="3">
        <v>973</v>
      </c>
      <c r="BG28" s="3">
        <v>995</v>
      </c>
      <c r="BH28" s="3">
        <v>941</v>
      </c>
      <c r="BI28" s="3">
        <v>1025</v>
      </c>
      <c r="BJ28" s="3">
        <v>1034</v>
      </c>
      <c r="BK28" s="3">
        <v>1004</v>
      </c>
      <c r="BL28" s="3">
        <v>1101</v>
      </c>
      <c r="BM28" s="3">
        <v>1054</v>
      </c>
      <c r="BN28" s="3">
        <v>1115</v>
      </c>
      <c r="BO28" s="3">
        <v>1146</v>
      </c>
      <c r="BP28" s="3">
        <v>1131</v>
      </c>
      <c r="BQ28" s="3">
        <v>1103</v>
      </c>
      <c r="BR28" s="3">
        <v>995</v>
      </c>
      <c r="BS28" s="3">
        <v>1032</v>
      </c>
      <c r="BT28" s="3">
        <v>918</v>
      </c>
      <c r="BU28" s="3">
        <v>1014</v>
      </c>
      <c r="BV28">
        <v>1087</v>
      </c>
      <c r="BW28">
        <v>930</v>
      </c>
      <c r="BX28">
        <v>1023</v>
      </c>
      <c r="BY28">
        <v>1044</v>
      </c>
      <c r="BZ28">
        <v>963</v>
      </c>
      <c r="CA28">
        <v>1465</v>
      </c>
      <c r="CB28">
        <v>1757</v>
      </c>
      <c r="CC28">
        <v>1477</v>
      </c>
      <c r="CD28">
        <v>1176</v>
      </c>
      <c r="CE28">
        <v>1134</v>
      </c>
      <c r="CF28">
        <v>1081</v>
      </c>
      <c r="CG28">
        <v>1154</v>
      </c>
      <c r="CH28" s="40">
        <v>1062</v>
      </c>
      <c r="CI28" s="40">
        <v>1017</v>
      </c>
      <c r="CJ28" s="40">
        <v>1458</v>
      </c>
      <c r="CK28" s="41">
        <v>1659</v>
      </c>
      <c r="CL28" s="41">
        <v>1597</v>
      </c>
      <c r="CM28" s="41">
        <v>1707</v>
      </c>
      <c r="CN28" s="41">
        <v>1475</v>
      </c>
      <c r="CO28" s="41">
        <v>1149</v>
      </c>
      <c r="CP28" s="41">
        <v>1038</v>
      </c>
      <c r="CS28">
        <f t="shared" si="0"/>
        <v>11506</v>
      </c>
      <c r="CT28">
        <f t="shared" si="1"/>
        <v>12602</v>
      </c>
      <c r="CU28">
        <f t="shared" si="2"/>
        <v>12911</v>
      </c>
      <c r="CV28">
        <f t="shared" si="3"/>
        <v>12729</v>
      </c>
      <c r="CW28">
        <f t="shared" si="4"/>
        <v>12020</v>
      </c>
      <c r="CX28">
        <f t="shared" si="5"/>
        <v>12647</v>
      </c>
      <c r="CY28">
        <f t="shared" si="6"/>
        <v>14291</v>
      </c>
      <c r="CZ28" s="13">
        <f t="shared" si="7"/>
        <v>16216</v>
      </c>
      <c r="DB28" s="13">
        <f t="shared" si="8"/>
        <v>12437</v>
      </c>
      <c r="DC28" s="13">
        <f t="shared" si="9"/>
        <v>12353.6</v>
      </c>
      <c r="DD28" s="13">
        <f t="shared" si="10"/>
        <v>12581.8</v>
      </c>
      <c r="DF28" s="44">
        <f t="shared" si="11"/>
        <v>-3.3528986089893062E-2</v>
      </c>
      <c r="DG28" s="44">
        <f t="shared" si="12"/>
        <v>2.3750161896127414E-2</v>
      </c>
      <c r="DH28" s="44">
        <f t="shared" si="13"/>
        <v>0.135847017119967</v>
      </c>
      <c r="DI28" s="44">
        <f t="shared" si="14"/>
        <v>0.28884579312975894</v>
      </c>
      <c r="DS28" s="49">
        <v>44197</v>
      </c>
      <c r="DU28" s="37">
        <v>44336</v>
      </c>
      <c r="DW28" s="37">
        <f>DU28-DS28</f>
        <v>139</v>
      </c>
      <c r="DY28">
        <v>636718</v>
      </c>
      <c r="EB28">
        <f>DY28/DW28</f>
        <v>4580.705035971223</v>
      </c>
      <c r="EF28">
        <f>EB28*365</f>
        <v>1671957.3381294964</v>
      </c>
    </row>
    <row r="29" spans="1:136" ht="21">
      <c r="A29" s="2" t="s">
        <v>24</v>
      </c>
      <c r="B29" s="3">
        <v>568</v>
      </c>
      <c r="C29" s="3">
        <v>535</v>
      </c>
      <c r="D29" s="3">
        <v>597</v>
      </c>
      <c r="E29" s="3">
        <v>559</v>
      </c>
      <c r="F29" s="3">
        <v>563</v>
      </c>
      <c r="G29" s="3">
        <v>580</v>
      </c>
      <c r="H29" s="3">
        <v>600</v>
      </c>
      <c r="I29" s="3">
        <v>566</v>
      </c>
      <c r="J29" s="3">
        <v>559</v>
      </c>
      <c r="K29" s="3">
        <v>577</v>
      </c>
      <c r="L29" s="3">
        <v>575</v>
      </c>
      <c r="M29" s="3">
        <v>553</v>
      </c>
      <c r="N29" s="3">
        <v>585</v>
      </c>
      <c r="O29" s="3">
        <v>476</v>
      </c>
      <c r="P29" s="3">
        <v>597</v>
      </c>
      <c r="Q29" s="3">
        <v>626</v>
      </c>
      <c r="R29" s="3">
        <v>603</v>
      </c>
      <c r="S29" s="3">
        <v>584</v>
      </c>
      <c r="T29" s="3">
        <v>538</v>
      </c>
      <c r="U29" s="3">
        <v>583</v>
      </c>
      <c r="V29" s="3">
        <v>553</v>
      </c>
      <c r="W29" s="3">
        <v>626</v>
      </c>
      <c r="X29" s="3">
        <v>555</v>
      </c>
      <c r="Y29" s="3">
        <v>590</v>
      </c>
      <c r="Z29" s="3">
        <v>592</v>
      </c>
      <c r="AA29" s="3">
        <v>599</v>
      </c>
      <c r="AB29" s="3">
        <v>556</v>
      </c>
      <c r="AC29" s="3">
        <v>594</v>
      </c>
      <c r="AD29" s="3">
        <v>643</v>
      </c>
      <c r="AE29" s="3">
        <v>584</v>
      </c>
      <c r="AF29" s="3">
        <v>584</v>
      </c>
      <c r="AG29" s="3">
        <v>574</v>
      </c>
      <c r="AH29" s="3">
        <v>595</v>
      </c>
      <c r="AI29" s="3">
        <v>572</v>
      </c>
      <c r="AJ29" s="3">
        <v>546</v>
      </c>
      <c r="AK29" s="3">
        <v>569</v>
      </c>
      <c r="AL29" s="3">
        <v>613</v>
      </c>
      <c r="AM29" s="3">
        <v>614</v>
      </c>
      <c r="AN29" s="3">
        <v>675</v>
      </c>
      <c r="AO29" s="3">
        <v>680</v>
      </c>
      <c r="AP29" s="3">
        <v>645</v>
      </c>
      <c r="AQ29" s="3">
        <v>552</v>
      </c>
      <c r="AR29" s="3">
        <v>610</v>
      </c>
      <c r="AS29" s="3">
        <v>632</v>
      </c>
      <c r="AT29" s="3">
        <v>673</v>
      </c>
      <c r="AU29" s="3">
        <v>656</v>
      </c>
      <c r="AV29" s="3">
        <v>551</v>
      </c>
      <c r="AW29" s="3">
        <v>660</v>
      </c>
      <c r="AX29" s="3">
        <v>599</v>
      </c>
      <c r="AY29" s="3">
        <v>527</v>
      </c>
      <c r="AZ29" s="3">
        <v>617</v>
      </c>
      <c r="BA29" s="3">
        <v>658</v>
      </c>
      <c r="BB29" s="3">
        <v>661</v>
      </c>
      <c r="BC29" s="3">
        <v>614</v>
      </c>
      <c r="BD29" s="3">
        <v>627</v>
      </c>
      <c r="BE29" s="3">
        <v>622</v>
      </c>
      <c r="BF29" s="3">
        <v>573</v>
      </c>
      <c r="BG29" s="3">
        <v>620</v>
      </c>
      <c r="BH29" s="3">
        <v>567</v>
      </c>
      <c r="BI29" s="3">
        <v>619</v>
      </c>
      <c r="BJ29" s="3">
        <v>610</v>
      </c>
      <c r="BK29" s="3">
        <v>573</v>
      </c>
      <c r="BL29" s="3">
        <v>590</v>
      </c>
      <c r="BM29" s="3">
        <v>671</v>
      </c>
      <c r="BN29" s="3">
        <v>661</v>
      </c>
      <c r="BO29" s="3">
        <v>607</v>
      </c>
      <c r="BP29" s="3">
        <v>616</v>
      </c>
      <c r="BQ29" s="3">
        <v>622</v>
      </c>
      <c r="BR29" s="3">
        <v>643</v>
      </c>
      <c r="BS29" s="3">
        <v>610</v>
      </c>
      <c r="BT29" s="3">
        <v>612</v>
      </c>
      <c r="BU29" s="3">
        <v>682</v>
      </c>
      <c r="BV29">
        <v>575</v>
      </c>
      <c r="BW29">
        <v>468</v>
      </c>
      <c r="BX29">
        <v>530</v>
      </c>
      <c r="BY29">
        <v>484</v>
      </c>
      <c r="BZ29">
        <v>494</v>
      </c>
      <c r="CA29">
        <v>571</v>
      </c>
      <c r="CB29">
        <v>693</v>
      </c>
      <c r="CC29">
        <v>777</v>
      </c>
      <c r="CD29">
        <v>760</v>
      </c>
      <c r="CE29">
        <v>677</v>
      </c>
      <c r="CF29">
        <v>580</v>
      </c>
      <c r="CG29">
        <v>540</v>
      </c>
      <c r="CH29" s="40">
        <v>627</v>
      </c>
      <c r="CI29" s="40">
        <v>647</v>
      </c>
      <c r="CJ29" s="40">
        <v>1013</v>
      </c>
      <c r="CK29" s="41">
        <v>1048</v>
      </c>
      <c r="CL29" s="41">
        <v>858</v>
      </c>
      <c r="CM29" s="41">
        <v>871</v>
      </c>
      <c r="CN29" s="41">
        <v>780</v>
      </c>
      <c r="CO29" s="41">
        <v>730</v>
      </c>
      <c r="CP29" s="41">
        <v>612</v>
      </c>
      <c r="CS29">
        <f t="shared" si="0"/>
        <v>6832</v>
      </c>
      <c r="CT29">
        <f t="shared" si="1"/>
        <v>6916</v>
      </c>
      <c r="CU29">
        <f t="shared" si="2"/>
        <v>7008</v>
      </c>
      <c r="CV29">
        <f t="shared" si="3"/>
        <v>7561</v>
      </c>
      <c r="CW29">
        <f t="shared" si="4"/>
        <v>7304</v>
      </c>
      <c r="CX29">
        <f t="shared" si="5"/>
        <v>7497</v>
      </c>
      <c r="CY29">
        <f t="shared" si="6"/>
        <v>7149</v>
      </c>
      <c r="CZ29" s="13">
        <f t="shared" si="7"/>
        <v>9581.3333333333339</v>
      </c>
      <c r="DB29" s="13">
        <f t="shared" si="8"/>
        <v>7079.25</v>
      </c>
      <c r="DC29" s="13">
        <f t="shared" si="9"/>
        <v>7124.2</v>
      </c>
      <c r="DD29" s="13">
        <f t="shared" si="10"/>
        <v>7257.2</v>
      </c>
      <c r="DF29" s="44">
        <f t="shared" si="11"/>
        <v>3.1747713387717626E-2</v>
      </c>
      <c r="DG29" s="44">
        <f t="shared" si="12"/>
        <v>5.232868251873897E-2</v>
      </c>
      <c r="DH29" s="44">
        <f t="shared" si="13"/>
        <v>-1.4909331422587199E-2</v>
      </c>
      <c r="DI29" s="44">
        <f t="shared" si="14"/>
        <v>0.32025207150599877</v>
      </c>
    </row>
    <row r="31" spans="1:136">
      <c r="B31">
        <f>SUM(B3:B29)</f>
        <v>99980</v>
      </c>
      <c r="C31">
        <f t="shared" ref="C31:BN31" si="15">SUM(C3:C29)</f>
        <v>93093</v>
      </c>
      <c r="D31">
        <f t="shared" si="15"/>
        <v>96487</v>
      </c>
      <c r="E31">
        <f t="shared" si="15"/>
        <v>94451</v>
      </c>
      <c r="F31">
        <f t="shared" si="15"/>
        <v>102628</v>
      </c>
      <c r="G31">
        <f t="shared" si="15"/>
        <v>102621</v>
      </c>
      <c r="H31">
        <f t="shared" si="15"/>
        <v>104332</v>
      </c>
      <c r="I31">
        <f t="shared" si="15"/>
        <v>106225</v>
      </c>
      <c r="J31">
        <f t="shared" si="15"/>
        <v>99771</v>
      </c>
      <c r="K31">
        <f t="shared" si="15"/>
        <v>102676</v>
      </c>
      <c r="L31">
        <f t="shared" si="15"/>
        <v>93784</v>
      </c>
      <c r="M31">
        <f t="shared" si="15"/>
        <v>98116</v>
      </c>
      <c r="N31">
        <f t="shared" si="15"/>
        <v>104045</v>
      </c>
      <c r="O31">
        <f t="shared" si="15"/>
        <v>87956</v>
      </c>
      <c r="P31">
        <f t="shared" si="15"/>
        <v>99836</v>
      </c>
      <c r="Q31">
        <f t="shared" si="15"/>
        <v>102191</v>
      </c>
      <c r="R31">
        <f t="shared" si="15"/>
        <v>111355</v>
      </c>
      <c r="S31">
        <f t="shared" si="15"/>
        <v>106899</v>
      </c>
      <c r="T31">
        <f t="shared" si="15"/>
        <v>110469</v>
      </c>
      <c r="U31">
        <f t="shared" si="15"/>
        <v>104752</v>
      </c>
      <c r="V31">
        <f t="shared" si="15"/>
        <v>100332</v>
      </c>
      <c r="W31">
        <f t="shared" si="15"/>
        <v>101913</v>
      </c>
      <c r="X31">
        <f t="shared" si="15"/>
        <v>98019</v>
      </c>
      <c r="Y31">
        <f t="shared" si="15"/>
        <v>103633</v>
      </c>
      <c r="Z31">
        <f t="shared" si="15"/>
        <v>102884</v>
      </c>
      <c r="AA31">
        <f t="shared" si="15"/>
        <v>99931</v>
      </c>
      <c r="AB31">
        <f t="shared" si="15"/>
        <v>108711</v>
      </c>
      <c r="AC31">
        <f t="shared" si="15"/>
        <v>109295</v>
      </c>
      <c r="AD31">
        <f t="shared" si="15"/>
        <v>112709</v>
      </c>
      <c r="AE31">
        <f t="shared" si="15"/>
        <v>114202</v>
      </c>
      <c r="AF31">
        <f t="shared" si="15"/>
        <v>115376</v>
      </c>
      <c r="AG31">
        <f t="shared" si="15"/>
        <v>108070</v>
      </c>
      <c r="AH31">
        <f t="shared" si="15"/>
        <v>100379</v>
      </c>
      <c r="AI31">
        <f t="shared" si="15"/>
        <v>104559</v>
      </c>
      <c r="AJ31">
        <f t="shared" si="15"/>
        <v>96607</v>
      </c>
      <c r="AK31">
        <f t="shared" si="15"/>
        <v>101907</v>
      </c>
      <c r="AL31">
        <f t="shared" si="15"/>
        <v>102883</v>
      </c>
      <c r="AM31">
        <f t="shared" si="15"/>
        <v>94061</v>
      </c>
      <c r="AN31">
        <f t="shared" si="15"/>
        <v>105762</v>
      </c>
      <c r="AO31">
        <f t="shared" si="15"/>
        <v>104145</v>
      </c>
      <c r="AP31">
        <f t="shared" si="15"/>
        <v>111944</v>
      </c>
      <c r="AQ31">
        <f t="shared" si="15"/>
        <v>111401</v>
      </c>
      <c r="AR31">
        <f t="shared" si="15"/>
        <v>119851</v>
      </c>
      <c r="AS31">
        <f t="shared" si="15"/>
        <v>112116</v>
      </c>
      <c r="AT31">
        <f t="shared" si="15"/>
        <v>104895</v>
      </c>
      <c r="AU31">
        <f t="shared" si="15"/>
        <v>106524</v>
      </c>
      <c r="AV31">
        <f t="shared" si="15"/>
        <v>99215</v>
      </c>
      <c r="AW31">
        <f t="shared" si="15"/>
        <v>104782</v>
      </c>
      <c r="AX31">
        <f t="shared" si="15"/>
        <v>104098</v>
      </c>
      <c r="AY31">
        <f t="shared" si="15"/>
        <v>91992</v>
      </c>
      <c r="AZ31">
        <f t="shared" si="15"/>
        <v>106467</v>
      </c>
      <c r="BA31">
        <f t="shared" si="15"/>
        <v>105236</v>
      </c>
      <c r="BB31">
        <f t="shared" si="15"/>
        <v>112180</v>
      </c>
      <c r="BC31">
        <f t="shared" si="15"/>
        <v>114413</v>
      </c>
      <c r="BD31">
        <f t="shared" si="15"/>
        <v>117129</v>
      </c>
      <c r="BE31">
        <f t="shared" si="15"/>
        <v>112573</v>
      </c>
      <c r="BF31">
        <f t="shared" si="15"/>
        <v>106568</v>
      </c>
      <c r="BG31">
        <f t="shared" si="15"/>
        <v>104866</v>
      </c>
      <c r="BH31">
        <f t="shared" si="15"/>
        <v>100527</v>
      </c>
      <c r="BI31">
        <f t="shared" si="15"/>
        <v>107447</v>
      </c>
      <c r="BJ31">
        <f t="shared" si="15"/>
        <v>107740</v>
      </c>
      <c r="BK31">
        <f t="shared" si="15"/>
        <v>95468</v>
      </c>
      <c r="BL31">
        <f t="shared" si="15"/>
        <v>107161</v>
      </c>
      <c r="BM31">
        <f t="shared" si="15"/>
        <v>107595</v>
      </c>
      <c r="BN31">
        <f t="shared" si="15"/>
        <v>115952</v>
      </c>
      <c r="BO31">
        <f t="shared" ref="BO31:BU31" si="16">SUM(BO3:BO29)</f>
        <v>116373</v>
      </c>
      <c r="BP31">
        <f t="shared" si="16"/>
        <v>122306</v>
      </c>
      <c r="BQ31">
        <f t="shared" si="16"/>
        <v>116104</v>
      </c>
      <c r="BR31">
        <f t="shared" si="16"/>
        <v>109720</v>
      </c>
      <c r="BS31">
        <f t="shared" si="16"/>
        <v>108788</v>
      </c>
      <c r="BT31">
        <f t="shared" si="16"/>
        <v>102754</v>
      </c>
      <c r="BU31">
        <f t="shared" si="16"/>
        <v>107331</v>
      </c>
      <c r="CS31">
        <v>1317292</v>
      </c>
      <c r="CT31">
        <v>1283496</v>
      </c>
      <c r="CU31">
        <v>1277579</v>
      </c>
      <c r="CV31">
        <v>1274630</v>
      </c>
      <c r="CW31">
        <v>1231400</v>
      </c>
      <c r="CX31">
        <v>1194164</v>
      </c>
    </row>
    <row r="32" spans="1:136">
      <c r="BV32" s="8"/>
      <c r="CS32" s="8"/>
    </row>
    <row r="33" spans="49:102">
      <c r="CS33">
        <v>136254</v>
      </c>
      <c r="CT33">
        <v>124855</v>
      </c>
      <c r="CU33">
        <v>189101</v>
      </c>
      <c r="CV33">
        <v>188565</v>
      </c>
      <c r="CW33">
        <v>164529</v>
      </c>
      <c r="CX33">
        <v>164058</v>
      </c>
    </row>
    <row r="35" spans="49:102">
      <c r="AW35">
        <f>SUM(AX31:BC31)</f>
        <v>634386</v>
      </c>
      <c r="BV35">
        <v>430</v>
      </c>
      <c r="BW35">
        <v>1623</v>
      </c>
      <c r="BX35">
        <v>345</v>
      </c>
      <c r="BY35">
        <v>4148</v>
      </c>
      <c r="BZ35">
        <v>8663</v>
      </c>
      <c r="CA35">
        <v>4265</v>
      </c>
      <c r="CB35">
        <v>1443</v>
      </c>
      <c r="CC35">
        <v>2860</v>
      </c>
      <c r="CD35">
        <v>3621</v>
      </c>
      <c r="CE35">
        <v>2367</v>
      </c>
      <c r="CF35">
        <v>1969</v>
      </c>
      <c r="CG35">
        <v>1884</v>
      </c>
      <c r="CH35">
        <v>15217</v>
      </c>
      <c r="CI35">
        <v>2318</v>
      </c>
      <c r="CJ35">
        <v>2671</v>
      </c>
      <c r="CK35">
        <v>7713</v>
      </c>
      <c r="CL35">
        <v>6106</v>
      </c>
      <c r="CM35">
        <v>1286</v>
      </c>
      <c r="CN35">
        <v>16446</v>
      </c>
      <c r="CO35">
        <v>1683</v>
      </c>
      <c r="CP35">
        <v>8967</v>
      </c>
      <c r="CQ35">
        <v>1130</v>
      </c>
      <c r="CR35">
        <v>260</v>
      </c>
      <c r="CS35">
        <v>4560</v>
      </c>
      <c r="CT35">
        <v>32592</v>
      </c>
      <c r="CU35">
        <v>1062</v>
      </c>
      <c r="CV35">
        <v>625</v>
      </c>
    </row>
    <row r="36" spans="49:102">
      <c r="BV36">
        <v>540</v>
      </c>
      <c r="BW36">
        <v>1607</v>
      </c>
      <c r="BX36">
        <v>224</v>
      </c>
      <c r="BY36">
        <v>4049</v>
      </c>
      <c r="BZ36">
        <v>7793</v>
      </c>
      <c r="CA36">
        <v>4445</v>
      </c>
      <c r="CB36">
        <v>1373</v>
      </c>
      <c r="CC36">
        <v>2421</v>
      </c>
      <c r="CD36">
        <v>3735</v>
      </c>
      <c r="CE36">
        <v>2304</v>
      </c>
      <c r="CF36">
        <v>1807</v>
      </c>
      <c r="CG36">
        <v>1607</v>
      </c>
      <c r="CH36">
        <v>13528</v>
      </c>
      <c r="CI36">
        <v>2297</v>
      </c>
      <c r="CJ36">
        <v>2432</v>
      </c>
      <c r="CK36">
        <v>7267</v>
      </c>
      <c r="CL36">
        <v>5403</v>
      </c>
      <c r="CM36">
        <v>1131</v>
      </c>
      <c r="CN36">
        <v>12778</v>
      </c>
      <c r="CO36">
        <v>1582</v>
      </c>
      <c r="CP36">
        <v>8267</v>
      </c>
      <c r="CQ36">
        <v>1300</v>
      </c>
      <c r="CR36">
        <v>255</v>
      </c>
      <c r="CS36">
        <v>4159</v>
      </c>
      <c r="CT36">
        <v>30903</v>
      </c>
      <c r="CU36">
        <v>1016</v>
      </c>
      <c r="CV36">
        <v>632</v>
      </c>
    </row>
    <row r="37" spans="49:102">
      <c r="BV37">
        <v>836</v>
      </c>
      <c r="BW37">
        <v>2211</v>
      </c>
      <c r="BX37">
        <v>323</v>
      </c>
      <c r="BY37">
        <v>2590</v>
      </c>
      <c r="BZ37">
        <v>10150</v>
      </c>
      <c r="CA37">
        <v>7157</v>
      </c>
      <c r="CB37">
        <v>2541</v>
      </c>
      <c r="CC37">
        <v>3278</v>
      </c>
      <c r="CD37">
        <v>6843</v>
      </c>
      <c r="CE37">
        <v>3457</v>
      </c>
      <c r="CF37">
        <v>3276</v>
      </c>
      <c r="CG37">
        <v>2454</v>
      </c>
      <c r="CH37">
        <v>20237</v>
      </c>
      <c r="CI37">
        <v>3844</v>
      </c>
      <c r="CJ37">
        <v>3533</v>
      </c>
      <c r="CK37">
        <v>12456</v>
      </c>
      <c r="CL37">
        <v>7375</v>
      </c>
      <c r="CM37">
        <v>1387</v>
      </c>
      <c r="CN37">
        <v>17034</v>
      </c>
      <c r="CO37">
        <v>2511</v>
      </c>
      <c r="CP37">
        <v>15964</v>
      </c>
      <c r="CQ37">
        <v>2033</v>
      </c>
      <c r="CR37">
        <v>314</v>
      </c>
      <c r="CS37">
        <v>7138</v>
      </c>
      <c r="CT37">
        <v>47709</v>
      </c>
      <c r="CU37">
        <v>1458</v>
      </c>
      <c r="CV37">
        <v>992</v>
      </c>
    </row>
    <row r="38" spans="49:102">
      <c r="BV38">
        <v>662</v>
      </c>
      <c r="BW38">
        <v>2173</v>
      </c>
      <c r="BX38">
        <v>430</v>
      </c>
      <c r="BY38">
        <v>1773</v>
      </c>
      <c r="BZ38">
        <v>9146</v>
      </c>
      <c r="CA38">
        <v>8380</v>
      </c>
      <c r="CB38">
        <v>2831</v>
      </c>
      <c r="CC38">
        <v>4167</v>
      </c>
      <c r="CD38">
        <v>6258</v>
      </c>
      <c r="CE38">
        <v>3468</v>
      </c>
      <c r="CF38">
        <v>3066</v>
      </c>
      <c r="CG38">
        <v>2754</v>
      </c>
      <c r="CH38">
        <v>21119</v>
      </c>
      <c r="CI38">
        <v>3525</v>
      </c>
      <c r="CJ38">
        <v>3599</v>
      </c>
      <c r="CK38">
        <v>10667</v>
      </c>
      <c r="CL38">
        <v>7605</v>
      </c>
      <c r="CM38">
        <v>1911</v>
      </c>
      <c r="CN38">
        <v>19880</v>
      </c>
      <c r="CO38">
        <v>2443</v>
      </c>
      <c r="CP38">
        <v>11629</v>
      </c>
      <c r="CQ38">
        <v>1670</v>
      </c>
      <c r="CR38">
        <v>318</v>
      </c>
      <c r="CS38">
        <v>6097</v>
      </c>
      <c r="CT38">
        <v>50294</v>
      </c>
      <c r="CU38">
        <v>1657</v>
      </c>
      <c r="CV38">
        <v>1043</v>
      </c>
    </row>
    <row r="39" spans="49:102">
      <c r="BV39">
        <v>440</v>
      </c>
      <c r="BW39">
        <v>1918</v>
      </c>
      <c r="BX39">
        <v>384</v>
      </c>
      <c r="BY39">
        <v>1556</v>
      </c>
      <c r="BZ39">
        <v>9110</v>
      </c>
      <c r="CA39">
        <v>6824</v>
      </c>
      <c r="CB39">
        <v>2015</v>
      </c>
      <c r="CC39">
        <v>3206</v>
      </c>
      <c r="CD39">
        <v>4865</v>
      </c>
      <c r="CE39">
        <v>3162</v>
      </c>
      <c r="CF39">
        <v>2480</v>
      </c>
      <c r="CG39">
        <v>2500</v>
      </c>
      <c r="CH39">
        <v>17809</v>
      </c>
      <c r="CI39">
        <v>2777</v>
      </c>
      <c r="CJ39">
        <v>3176</v>
      </c>
      <c r="CK39">
        <v>10720</v>
      </c>
      <c r="CL39">
        <v>8210</v>
      </c>
      <c r="CM39">
        <v>1465</v>
      </c>
      <c r="CN39">
        <v>17968</v>
      </c>
      <c r="CO39">
        <v>2147</v>
      </c>
      <c r="CP39">
        <v>10682</v>
      </c>
      <c r="CQ39">
        <v>1286</v>
      </c>
      <c r="CR39">
        <v>278</v>
      </c>
      <c r="CS39">
        <v>5325</v>
      </c>
      <c r="CT39">
        <v>41790</v>
      </c>
      <c r="CU39">
        <v>1594</v>
      </c>
      <c r="CV39">
        <v>842</v>
      </c>
    </row>
    <row r="40" spans="49:102">
      <c r="BV40">
        <v>383</v>
      </c>
      <c r="BW40">
        <v>1906</v>
      </c>
      <c r="BX40">
        <v>398</v>
      </c>
      <c r="BY40">
        <v>1549</v>
      </c>
      <c r="BZ40">
        <v>8866</v>
      </c>
      <c r="CA40">
        <v>5832</v>
      </c>
      <c r="CB40">
        <v>1743</v>
      </c>
      <c r="CC40">
        <v>2648</v>
      </c>
      <c r="CD40">
        <v>4993</v>
      </c>
      <c r="CE40">
        <v>3051</v>
      </c>
      <c r="CF40">
        <v>2206</v>
      </c>
      <c r="CG40">
        <v>2798</v>
      </c>
      <c r="CH40">
        <v>17325</v>
      </c>
      <c r="CI40">
        <v>2750</v>
      </c>
      <c r="CJ40">
        <v>3461</v>
      </c>
      <c r="CK40">
        <v>11769</v>
      </c>
      <c r="CL40">
        <v>7336</v>
      </c>
      <c r="CM40">
        <v>1486</v>
      </c>
      <c r="CN40">
        <v>15318</v>
      </c>
      <c r="CO40">
        <v>2119</v>
      </c>
      <c r="CP40">
        <v>11324</v>
      </c>
      <c r="CQ40">
        <v>1003</v>
      </c>
      <c r="CR40">
        <v>277</v>
      </c>
      <c r="CS40">
        <v>5414</v>
      </c>
      <c r="CT40">
        <v>45563</v>
      </c>
      <c r="CU40">
        <v>1703</v>
      </c>
      <c r="CV40">
        <v>837</v>
      </c>
    </row>
    <row r="44" spans="49:102">
      <c r="BV44">
        <v>378</v>
      </c>
      <c r="BW44">
        <v>1620</v>
      </c>
      <c r="BX44">
        <v>283</v>
      </c>
      <c r="BY44">
        <v>1360</v>
      </c>
      <c r="BZ44">
        <v>7764</v>
      </c>
      <c r="CA44">
        <v>3748</v>
      </c>
      <c r="CB44">
        <v>1251</v>
      </c>
      <c r="CC44">
        <v>2183</v>
      </c>
      <c r="CD44">
        <v>3160</v>
      </c>
      <c r="CE44">
        <v>1985</v>
      </c>
      <c r="CF44">
        <v>1389</v>
      </c>
      <c r="CG44">
        <v>1358</v>
      </c>
      <c r="CH44">
        <v>11595</v>
      </c>
      <c r="CI44">
        <v>2556</v>
      </c>
      <c r="CJ44">
        <v>2352</v>
      </c>
      <c r="CK44">
        <v>6022</v>
      </c>
      <c r="CL44">
        <v>5425</v>
      </c>
      <c r="CM44">
        <v>1173</v>
      </c>
      <c r="CN44">
        <v>12373</v>
      </c>
      <c r="CO44">
        <v>1552</v>
      </c>
      <c r="CP44">
        <v>7484</v>
      </c>
      <c r="CQ44">
        <v>464</v>
      </c>
      <c r="CR44">
        <v>235</v>
      </c>
      <c r="CS44">
        <v>3802</v>
      </c>
      <c r="CT44">
        <v>28548</v>
      </c>
      <c r="CU44">
        <v>1087</v>
      </c>
      <c r="CV44">
        <v>572</v>
      </c>
    </row>
    <row r="45" spans="49:102">
      <c r="BV45">
        <v>334</v>
      </c>
      <c r="BW45">
        <v>1434</v>
      </c>
      <c r="BX45">
        <v>219</v>
      </c>
      <c r="BY45">
        <v>1194</v>
      </c>
      <c r="BZ45">
        <v>5852</v>
      </c>
      <c r="CA45">
        <v>3419</v>
      </c>
      <c r="CB45">
        <v>1112</v>
      </c>
      <c r="CC45">
        <v>1860</v>
      </c>
      <c r="CD45">
        <v>2696</v>
      </c>
      <c r="CE45">
        <v>1811</v>
      </c>
      <c r="CF45">
        <v>1208</v>
      </c>
      <c r="CG45">
        <v>1262</v>
      </c>
      <c r="CH45">
        <v>9665</v>
      </c>
      <c r="CI45">
        <v>2165</v>
      </c>
      <c r="CJ45">
        <v>2000</v>
      </c>
      <c r="CK45">
        <v>5408</v>
      </c>
      <c r="CL45">
        <v>4655</v>
      </c>
      <c r="CM45">
        <v>1029</v>
      </c>
      <c r="CN45">
        <v>11257</v>
      </c>
      <c r="CO45">
        <v>1362</v>
      </c>
      <c r="CP45">
        <v>6357</v>
      </c>
      <c r="CQ45">
        <v>610</v>
      </c>
      <c r="CR45">
        <v>190</v>
      </c>
      <c r="CS45">
        <v>3028</v>
      </c>
      <c r="CT45">
        <v>22044</v>
      </c>
      <c r="CU45">
        <v>930</v>
      </c>
      <c r="CV45">
        <v>466</v>
      </c>
    </row>
    <row r="46" spans="49:102">
      <c r="BV46">
        <v>339</v>
      </c>
      <c r="BW46">
        <v>1576</v>
      </c>
      <c r="BX46">
        <v>204</v>
      </c>
      <c r="BY46">
        <v>1261</v>
      </c>
      <c r="BZ46">
        <v>6536</v>
      </c>
      <c r="CA46">
        <v>3836</v>
      </c>
      <c r="CB46">
        <v>1302</v>
      </c>
      <c r="CC46">
        <v>2131</v>
      </c>
      <c r="CD46">
        <v>2997</v>
      </c>
      <c r="CE46">
        <v>2103</v>
      </c>
      <c r="CF46">
        <v>1418</v>
      </c>
      <c r="CG46">
        <v>1487</v>
      </c>
      <c r="CH46">
        <v>11177</v>
      </c>
      <c r="CI46">
        <v>2680</v>
      </c>
      <c r="CJ46">
        <v>2280</v>
      </c>
      <c r="CK46">
        <v>6107</v>
      </c>
      <c r="CL46">
        <v>5590</v>
      </c>
      <c r="CM46">
        <v>952</v>
      </c>
      <c r="CN46">
        <v>12665</v>
      </c>
      <c r="CO46">
        <v>1517</v>
      </c>
      <c r="CP46">
        <v>6677</v>
      </c>
      <c r="CQ46">
        <v>740</v>
      </c>
      <c r="CR46">
        <v>223</v>
      </c>
      <c r="CS46">
        <v>3043</v>
      </c>
      <c r="CT46">
        <v>26849</v>
      </c>
      <c r="CU46">
        <v>1022</v>
      </c>
      <c r="CV46">
        <v>527</v>
      </c>
    </row>
    <row r="47" spans="49:102">
      <c r="BV47">
        <v>303</v>
      </c>
      <c r="BW47">
        <v>1566</v>
      </c>
      <c r="BX47">
        <v>133</v>
      </c>
      <c r="BY47">
        <v>2846</v>
      </c>
      <c r="BZ47">
        <v>6322</v>
      </c>
      <c r="CA47">
        <v>4647</v>
      </c>
      <c r="CB47">
        <v>1171</v>
      </c>
      <c r="CC47">
        <v>2105</v>
      </c>
      <c r="CD47">
        <v>2932</v>
      </c>
      <c r="CE47">
        <v>2472</v>
      </c>
      <c r="CF47">
        <v>1249</v>
      </c>
      <c r="CG47">
        <v>1311</v>
      </c>
      <c r="CH47">
        <v>10582</v>
      </c>
      <c r="CI47">
        <v>3082</v>
      </c>
      <c r="CJ47">
        <v>2187</v>
      </c>
      <c r="CK47">
        <v>5991</v>
      </c>
      <c r="CL47">
        <v>6261</v>
      </c>
      <c r="CM47">
        <v>1323</v>
      </c>
      <c r="CN47">
        <v>16032</v>
      </c>
      <c r="CO47">
        <v>1526</v>
      </c>
      <c r="CP47">
        <v>6721</v>
      </c>
      <c r="CQ47">
        <v>682</v>
      </c>
      <c r="CR47">
        <v>211</v>
      </c>
      <c r="CS47">
        <v>3604</v>
      </c>
      <c r="CT47">
        <v>28046</v>
      </c>
      <c r="CU47">
        <v>1044</v>
      </c>
      <c r="CV47">
        <v>479</v>
      </c>
    </row>
    <row r="48" spans="49:102">
      <c r="BV48">
        <v>403</v>
      </c>
      <c r="BW48">
        <v>2252</v>
      </c>
      <c r="BX48">
        <v>264</v>
      </c>
      <c r="BY48">
        <v>2680</v>
      </c>
      <c r="BZ48">
        <v>7652</v>
      </c>
      <c r="CA48">
        <v>7767</v>
      </c>
      <c r="CB48">
        <v>1269</v>
      </c>
      <c r="CC48">
        <v>2533</v>
      </c>
      <c r="CD48">
        <v>3099</v>
      </c>
      <c r="CE48">
        <v>3120</v>
      </c>
      <c r="CF48">
        <v>1252</v>
      </c>
      <c r="CG48">
        <v>1335</v>
      </c>
      <c r="CH48">
        <v>10897</v>
      </c>
      <c r="CI48">
        <v>4883</v>
      </c>
      <c r="CJ48">
        <v>2760</v>
      </c>
      <c r="CK48">
        <v>5804</v>
      </c>
      <c r="CL48">
        <v>8615</v>
      </c>
      <c r="CM48">
        <v>1037</v>
      </c>
      <c r="CN48">
        <v>20839</v>
      </c>
      <c r="CO48">
        <v>1467</v>
      </c>
      <c r="CP48">
        <v>6991</v>
      </c>
      <c r="CQ48">
        <v>848</v>
      </c>
      <c r="CR48">
        <v>320</v>
      </c>
      <c r="CS48">
        <v>3200</v>
      </c>
      <c r="CT48">
        <v>29816</v>
      </c>
      <c r="CU48">
        <v>962</v>
      </c>
      <c r="CV48">
        <v>494</v>
      </c>
    </row>
    <row r="49" spans="74:100">
      <c r="BV49">
        <v>629</v>
      </c>
      <c r="BW49">
        <v>2511</v>
      </c>
      <c r="BX49">
        <v>425</v>
      </c>
      <c r="BY49">
        <v>1678</v>
      </c>
      <c r="BZ49">
        <v>9023</v>
      </c>
      <c r="CA49">
        <v>6120</v>
      </c>
      <c r="CB49">
        <v>1678</v>
      </c>
      <c r="CC49">
        <v>3057</v>
      </c>
      <c r="CD49">
        <v>3429</v>
      </c>
      <c r="CE49">
        <v>3395</v>
      </c>
      <c r="CF49">
        <v>1911</v>
      </c>
      <c r="CG49">
        <v>1430</v>
      </c>
      <c r="CH49">
        <v>12762</v>
      </c>
      <c r="CI49">
        <v>4042</v>
      </c>
      <c r="CJ49">
        <v>3007</v>
      </c>
      <c r="CK49">
        <v>6718</v>
      </c>
      <c r="CL49">
        <v>6897</v>
      </c>
      <c r="CM49">
        <v>1395</v>
      </c>
      <c r="CN49">
        <v>14399</v>
      </c>
      <c r="CO49">
        <v>2084</v>
      </c>
      <c r="CP49">
        <v>7717</v>
      </c>
      <c r="CQ49">
        <v>585</v>
      </c>
      <c r="CR49">
        <v>459</v>
      </c>
      <c r="CS49">
        <v>3655</v>
      </c>
      <c r="CT49">
        <v>34844</v>
      </c>
      <c r="CU49">
        <v>1456</v>
      </c>
      <c r="CV49">
        <v>571</v>
      </c>
    </row>
    <row r="50" spans="74:100">
      <c r="BV50">
        <v>477</v>
      </c>
      <c r="BW50">
        <v>2038</v>
      </c>
      <c r="BX50">
        <v>414</v>
      </c>
      <c r="BY50">
        <v>1397</v>
      </c>
      <c r="BZ50">
        <v>9542</v>
      </c>
      <c r="CA50">
        <v>4925</v>
      </c>
      <c r="CB50">
        <v>2141</v>
      </c>
      <c r="CC50">
        <v>3002</v>
      </c>
      <c r="CD50">
        <v>4516</v>
      </c>
      <c r="CE50">
        <v>3120</v>
      </c>
      <c r="CF50">
        <v>2387</v>
      </c>
      <c r="CG50">
        <v>1726</v>
      </c>
      <c r="CH50">
        <v>14119</v>
      </c>
      <c r="CI50">
        <v>3537</v>
      </c>
      <c r="CJ50">
        <v>2988</v>
      </c>
      <c r="CK50">
        <v>7453</v>
      </c>
      <c r="CL50">
        <v>6539</v>
      </c>
      <c r="CM50">
        <v>1487</v>
      </c>
      <c r="CN50">
        <v>13314</v>
      </c>
      <c r="CO50">
        <v>2191</v>
      </c>
      <c r="CP50">
        <v>9313</v>
      </c>
      <c r="CQ50">
        <v>1038</v>
      </c>
      <c r="CR50">
        <v>367</v>
      </c>
      <c r="CS50">
        <v>4481</v>
      </c>
      <c r="CT50">
        <v>35064</v>
      </c>
      <c r="CU50">
        <v>1751</v>
      </c>
      <c r="CV50">
        <v>691</v>
      </c>
    </row>
    <row r="51" spans="74:100">
      <c r="BV51">
        <v>420</v>
      </c>
      <c r="BW51">
        <v>1673</v>
      </c>
      <c r="BX51">
        <v>301</v>
      </c>
      <c r="BY51">
        <v>1339</v>
      </c>
      <c r="BZ51">
        <v>8874</v>
      </c>
      <c r="CA51">
        <v>4426</v>
      </c>
      <c r="CB51">
        <v>2235</v>
      </c>
      <c r="CC51">
        <v>2546</v>
      </c>
      <c r="CD51">
        <v>4777</v>
      </c>
      <c r="CE51">
        <v>2460</v>
      </c>
      <c r="CF51">
        <v>2269</v>
      </c>
      <c r="CG51">
        <v>1927</v>
      </c>
      <c r="CH51">
        <v>14140</v>
      </c>
      <c r="CI51">
        <v>2812</v>
      </c>
      <c r="CJ51">
        <v>2652</v>
      </c>
      <c r="CK51">
        <v>7553</v>
      </c>
      <c r="CL51">
        <v>5828</v>
      </c>
      <c r="CM51">
        <v>1432</v>
      </c>
      <c r="CN51">
        <v>13521</v>
      </c>
      <c r="CO51">
        <v>1683</v>
      </c>
      <c r="CP51">
        <v>9043</v>
      </c>
      <c r="CQ51">
        <v>992</v>
      </c>
      <c r="CR51">
        <v>205</v>
      </c>
      <c r="CS51">
        <v>4748</v>
      </c>
      <c r="CT51">
        <v>32005</v>
      </c>
      <c r="CU51">
        <v>1471</v>
      </c>
      <c r="CV51">
        <v>775</v>
      </c>
    </row>
    <row r="52" spans="74:100">
      <c r="BV52">
        <v>381</v>
      </c>
      <c r="BW52">
        <v>1579</v>
      </c>
      <c r="BX52">
        <v>251</v>
      </c>
      <c r="BY52">
        <v>1389</v>
      </c>
      <c r="BZ52">
        <v>7956</v>
      </c>
      <c r="CA52">
        <v>4235</v>
      </c>
      <c r="CB52">
        <v>1741</v>
      </c>
      <c r="CC52">
        <v>2397</v>
      </c>
      <c r="CD52">
        <v>4614</v>
      </c>
      <c r="CE52">
        <v>2389</v>
      </c>
      <c r="CF52">
        <v>2005</v>
      </c>
      <c r="CG52">
        <v>1878</v>
      </c>
      <c r="CH52">
        <v>13403</v>
      </c>
      <c r="CI52">
        <v>2903</v>
      </c>
      <c r="CJ52">
        <v>2439</v>
      </c>
      <c r="CK52">
        <v>7222</v>
      </c>
      <c r="CL52">
        <v>5593</v>
      </c>
      <c r="CM52">
        <v>1507</v>
      </c>
      <c r="CN52">
        <v>13505</v>
      </c>
      <c r="CO52">
        <v>1593</v>
      </c>
      <c r="CP52">
        <v>8408</v>
      </c>
      <c r="CQ52">
        <v>945</v>
      </c>
      <c r="CR52">
        <v>199</v>
      </c>
      <c r="CS52">
        <v>4033</v>
      </c>
      <c r="CT52">
        <v>31446</v>
      </c>
      <c r="CU52">
        <v>1171</v>
      </c>
      <c r="CV52">
        <v>757</v>
      </c>
    </row>
    <row r="53" spans="74:100">
      <c r="BV53">
        <v>334</v>
      </c>
      <c r="BW53">
        <v>1567</v>
      </c>
      <c r="BX53">
        <v>257</v>
      </c>
      <c r="BY53">
        <v>1490</v>
      </c>
      <c r="BZ53">
        <v>7894</v>
      </c>
      <c r="CA53">
        <v>4253</v>
      </c>
      <c r="CB53">
        <v>1548</v>
      </c>
      <c r="CC53">
        <v>2217</v>
      </c>
      <c r="CD53">
        <v>4520</v>
      </c>
      <c r="CE53">
        <v>2219</v>
      </c>
      <c r="CF53">
        <v>2095</v>
      </c>
      <c r="CG53">
        <v>1905</v>
      </c>
      <c r="CH53">
        <v>13734</v>
      </c>
      <c r="CI53">
        <v>2420</v>
      </c>
      <c r="CJ53">
        <v>2332</v>
      </c>
      <c r="CK53">
        <v>6842</v>
      </c>
      <c r="CL53">
        <v>5536</v>
      </c>
      <c r="CM53">
        <v>1431</v>
      </c>
      <c r="CN53">
        <v>13026</v>
      </c>
      <c r="CO53">
        <v>1509</v>
      </c>
      <c r="CP53">
        <v>8035</v>
      </c>
      <c r="CQ53">
        <v>827</v>
      </c>
      <c r="CR53">
        <v>194</v>
      </c>
      <c r="CS53">
        <v>3775</v>
      </c>
      <c r="CT53">
        <v>30533</v>
      </c>
      <c r="CU53">
        <v>1125</v>
      </c>
      <c r="CV53">
        <v>676</v>
      </c>
    </row>
    <row r="54" spans="74:100">
      <c r="BV54">
        <v>372</v>
      </c>
      <c r="BW54">
        <v>1480</v>
      </c>
      <c r="BX54">
        <v>208</v>
      </c>
      <c r="BY54">
        <v>1161</v>
      </c>
      <c r="BZ54">
        <v>7508</v>
      </c>
      <c r="CA54">
        <v>4080</v>
      </c>
      <c r="CB54">
        <v>1450</v>
      </c>
      <c r="CC54">
        <v>2444</v>
      </c>
      <c r="CD54">
        <v>3335</v>
      </c>
      <c r="CE54">
        <v>2219</v>
      </c>
      <c r="CF54">
        <v>1539</v>
      </c>
      <c r="CG54">
        <v>1432</v>
      </c>
      <c r="CH54">
        <v>12274</v>
      </c>
      <c r="CI54">
        <v>2338</v>
      </c>
      <c r="CJ54">
        <v>2344</v>
      </c>
      <c r="CK54">
        <v>6755</v>
      </c>
      <c r="CL54">
        <v>5693</v>
      </c>
      <c r="CM54">
        <v>1393</v>
      </c>
      <c r="CN54">
        <v>14159</v>
      </c>
      <c r="CO54">
        <v>1419</v>
      </c>
      <c r="CP54">
        <v>8010</v>
      </c>
      <c r="CQ54">
        <v>770</v>
      </c>
      <c r="CR54">
        <v>242</v>
      </c>
      <c r="CS54">
        <v>3869</v>
      </c>
      <c r="CT54">
        <v>26586</v>
      </c>
      <c r="CU54">
        <v>1081</v>
      </c>
      <c r="CV54">
        <v>580</v>
      </c>
    </row>
    <row r="55" spans="74:100">
      <c r="BV55">
        <v>396</v>
      </c>
      <c r="BW55">
        <v>1620</v>
      </c>
      <c r="BX55">
        <v>317</v>
      </c>
      <c r="BY55">
        <v>1558</v>
      </c>
      <c r="BZ55">
        <v>8058</v>
      </c>
      <c r="CA55">
        <v>4471</v>
      </c>
      <c r="CB55">
        <v>1462</v>
      </c>
      <c r="CC55">
        <v>2830</v>
      </c>
      <c r="CD55">
        <v>3376</v>
      </c>
      <c r="CE55">
        <v>2333</v>
      </c>
      <c r="CF55">
        <v>1578</v>
      </c>
      <c r="CG55">
        <v>1930</v>
      </c>
      <c r="CH55">
        <v>13562</v>
      </c>
      <c r="CI55">
        <v>2144</v>
      </c>
      <c r="CJ55">
        <v>2469</v>
      </c>
      <c r="CK55">
        <v>7869</v>
      </c>
      <c r="CL55">
        <v>6163</v>
      </c>
      <c r="CM55">
        <v>1238</v>
      </c>
      <c r="CN55">
        <v>17818</v>
      </c>
      <c r="CO55">
        <v>1751</v>
      </c>
      <c r="CP55">
        <v>8969</v>
      </c>
      <c r="CQ55">
        <v>971</v>
      </c>
      <c r="CR55">
        <v>253</v>
      </c>
      <c r="CS55">
        <v>4960</v>
      </c>
      <c r="CT55">
        <v>30209</v>
      </c>
      <c r="CU55">
        <v>1154</v>
      </c>
      <c r="CV55">
        <v>538</v>
      </c>
    </row>
    <row r="67" spans="87:113">
      <c r="DI67" s="42">
        <v>1515126</v>
      </c>
    </row>
    <row r="68" spans="87:113">
      <c r="CI68">
        <v>803513</v>
      </c>
      <c r="CJ68">
        <v>3340932</v>
      </c>
      <c r="CK68">
        <v>766679</v>
      </c>
      <c r="CL68">
        <v>3938336</v>
      </c>
      <c r="CM68">
        <v>15203334</v>
      </c>
      <c r="CN68">
        <v>8904459</v>
      </c>
      <c r="CO68">
        <v>2914830</v>
      </c>
      <c r="CP68">
        <v>3929911</v>
      </c>
      <c r="CQ68">
        <v>6610681</v>
      </c>
      <c r="CR68">
        <v>6904241</v>
      </c>
      <c r="CS68">
        <v>3265486</v>
      </c>
      <c r="CT68">
        <v>2651235</v>
      </c>
      <c r="CU68">
        <v>20869101</v>
      </c>
      <c r="CV68">
        <v>8175113</v>
      </c>
      <c r="CW68">
        <v>3972202</v>
      </c>
      <c r="CX68">
        <v>11163018</v>
      </c>
      <c r="CY68">
        <v>9345173</v>
      </c>
      <c r="CZ68">
        <v>3204028</v>
      </c>
      <c r="DA68">
        <v>16550024</v>
      </c>
      <c r="DB68">
        <v>3442175</v>
      </c>
      <c r="DC68">
        <v>11247972</v>
      </c>
      <c r="DI68" s="42">
        <v>1532902</v>
      </c>
    </row>
    <row r="69" spans="87:113">
      <c r="CI69">
        <v>816687</v>
      </c>
      <c r="CJ69">
        <v>3358963</v>
      </c>
      <c r="CK69">
        <v>782295</v>
      </c>
      <c r="CL69">
        <v>4001667</v>
      </c>
      <c r="CM69">
        <v>15276566</v>
      </c>
      <c r="CN69">
        <v>8963663</v>
      </c>
      <c r="CO69">
        <v>2977216</v>
      </c>
      <c r="CP69">
        <v>3973697</v>
      </c>
      <c r="CQ69">
        <v>6695855</v>
      </c>
      <c r="CR69">
        <v>6954036</v>
      </c>
      <c r="CS69">
        <v>3305531</v>
      </c>
      <c r="CT69">
        <v>2682386</v>
      </c>
      <c r="CU69">
        <v>20997560</v>
      </c>
      <c r="CV69">
        <v>8272724</v>
      </c>
      <c r="CW69">
        <v>3999415</v>
      </c>
      <c r="CX69">
        <v>11242720</v>
      </c>
      <c r="CY69">
        <v>9410336</v>
      </c>
      <c r="CZ69">
        <v>3212180</v>
      </c>
      <c r="DA69">
        <v>16635996</v>
      </c>
      <c r="DB69">
        <v>3474998</v>
      </c>
      <c r="DC69">
        <v>11286500</v>
      </c>
      <c r="DI69" s="42">
        <v>1550194</v>
      </c>
    </row>
    <row r="70" spans="87:113">
      <c r="CI70">
        <v>829619</v>
      </c>
      <c r="CJ70">
        <v>3375823</v>
      </c>
      <c r="CK70">
        <v>797722</v>
      </c>
      <c r="CL70">
        <v>4063614</v>
      </c>
      <c r="CM70">
        <v>15344447</v>
      </c>
      <c r="CN70">
        <v>9020460</v>
      </c>
      <c r="CO70">
        <v>3039444</v>
      </c>
      <c r="CP70">
        <v>4016356</v>
      </c>
      <c r="CQ70">
        <v>6778772</v>
      </c>
      <c r="CR70">
        <v>7000229</v>
      </c>
      <c r="CS70">
        <v>3344544</v>
      </c>
      <c r="CT70">
        <v>2713147</v>
      </c>
      <c r="CU70">
        <v>21119536</v>
      </c>
      <c r="CV70">
        <v>8366628</v>
      </c>
      <c r="CW70">
        <v>4025558</v>
      </c>
      <c r="CX70">
        <v>11320892</v>
      </c>
      <c r="CY70">
        <v>9473266</v>
      </c>
      <c r="CZ70">
        <v>3219257</v>
      </c>
      <c r="DA70">
        <v>16718956</v>
      </c>
      <c r="DB70">
        <v>3507003</v>
      </c>
      <c r="DC70">
        <v>11322895</v>
      </c>
      <c r="DI70" s="42">
        <v>1555229</v>
      </c>
    </row>
    <row r="71" spans="87:113">
      <c r="CI71">
        <v>869265</v>
      </c>
      <c r="CJ71">
        <v>3322820</v>
      </c>
      <c r="CK71">
        <v>829494</v>
      </c>
      <c r="CL71">
        <v>4080611</v>
      </c>
      <c r="CM71">
        <v>14812617</v>
      </c>
      <c r="CN71">
        <v>9075649</v>
      </c>
      <c r="CO71">
        <v>2974703</v>
      </c>
      <c r="CP71">
        <v>3972388</v>
      </c>
      <c r="CQ71">
        <v>6921161</v>
      </c>
      <c r="CR71">
        <v>7035055</v>
      </c>
      <c r="CS71">
        <v>3441998</v>
      </c>
      <c r="CT71">
        <v>2748023</v>
      </c>
      <c r="CU71">
        <v>21040662</v>
      </c>
      <c r="CV71">
        <v>8513497</v>
      </c>
      <c r="CW71">
        <v>3996496</v>
      </c>
      <c r="CX71">
        <v>11348937</v>
      </c>
      <c r="CY71">
        <v>9496294</v>
      </c>
      <c r="CZ71">
        <v>3264531</v>
      </c>
      <c r="DA71">
        <v>17159960</v>
      </c>
      <c r="DB71">
        <v>3479010</v>
      </c>
      <c r="DC71">
        <v>11329605</v>
      </c>
      <c r="DI71" s="42">
        <v>1572866</v>
      </c>
    </row>
    <row r="72" spans="87:113">
      <c r="CI72">
        <v>881935</v>
      </c>
      <c r="CJ72">
        <v>3337357</v>
      </c>
      <c r="CK72">
        <v>845731</v>
      </c>
      <c r="CL72">
        <v>4144597</v>
      </c>
      <c r="CM72">
        <v>14873064</v>
      </c>
      <c r="CN72">
        <v>9132078</v>
      </c>
      <c r="CO72">
        <v>3015268</v>
      </c>
      <c r="CP72">
        <v>4018650</v>
      </c>
      <c r="CQ72">
        <v>7018354</v>
      </c>
      <c r="CR72">
        <v>7075181</v>
      </c>
      <c r="CS72">
        <v>3484466</v>
      </c>
      <c r="CT72">
        <v>2778986</v>
      </c>
      <c r="CU72">
        <v>21168791</v>
      </c>
      <c r="CV72">
        <v>8602865</v>
      </c>
      <c r="CW72">
        <v>4018127</v>
      </c>
      <c r="CX72">
        <v>11433957</v>
      </c>
      <c r="CY72">
        <v>9557071</v>
      </c>
      <c r="CZ72">
        <v>3273227</v>
      </c>
      <c r="DA72">
        <v>17264943</v>
      </c>
      <c r="DB72">
        <v>3506853</v>
      </c>
      <c r="DC72">
        <v>11377239</v>
      </c>
      <c r="DI72" s="42">
        <v>1590248</v>
      </c>
    </row>
    <row r="73" spans="87:113">
      <c r="CI73">
        <v>894470</v>
      </c>
      <c r="CJ73">
        <v>3351543</v>
      </c>
      <c r="CK73">
        <v>861773</v>
      </c>
      <c r="CL73">
        <v>4207714</v>
      </c>
      <c r="CM73">
        <v>14930634</v>
      </c>
      <c r="CN73">
        <v>9187103</v>
      </c>
      <c r="CO73">
        <v>3055149</v>
      </c>
      <c r="CP73">
        <v>4064052</v>
      </c>
      <c r="CQ73">
        <v>7113540</v>
      </c>
      <c r="CR73">
        <v>7114598</v>
      </c>
      <c r="CS73">
        <v>3526220</v>
      </c>
      <c r="CT73">
        <v>2809394</v>
      </c>
      <c r="CU73">
        <v>21292666</v>
      </c>
      <c r="CV73">
        <v>8690745</v>
      </c>
      <c r="CW73">
        <v>4039277</v>
      </c>
      <c r="CX73">
        <v>11516840</v>
      </c>
      <c r="CY73">
        <v>9616621</v>
      </c>
      <c r="CZ73">
        <v>3281480</v>
      </c>
      <c r="DA73">
        <v>17366189</v>
      </c>
      <c r="DB73">
        <v>3534165</v>
      </c>
      <c r="DC73">
        <v>11422973</v>
      </c>
      <c r="DI73" s="42">
        <v>1604861</v>
      </c>
    </row>
    <row r="74" spans="87:113">
      <c r="CI74">
        <v>907925</v>
      </c>
      <c r="CJ74">
        <v>3384570</v>
      </c>
      <c r="CK74">
        <v>878957</v>
      </c>
      <c r="CL74">
        <v>4265287</v>
      </c>
      <c r="CM74">
        <v>15039504</v>
      </c>
      <c r="CN74">
        <v>9249443</v>
      </c>
      <c r="CO74">
        <v>3094203</v>
      </c>
      <c r="CP74">
        <v>4090152</v>
      </c>
      <c r="CQ74">
        <v>7142286</v>
      </c>
      <c r="CR74">
        <v>7203521</v>
      </c>
      <c r="CS74">
        <v>3563204</v>
      </c>
      <c r="CT74">
        <v>2833703</v>
      </c>
      <c r="CU74">
        <v>21354151</v>
      </c>
      <c r="CV74">
        <v>8810058</v>
      </c>
      <c r="CW74">
        <v>4067042</v>
      </c>
      <c r="CX74">
        <v>11555198</v>
      </c>
      <c r="CY74">
        <v>9676990</v>
      </c>
      <c r="CZ74">
        <v>3305156</v>
      </c>
      <c r="DA74">
        <v>17356106</v>
      </c>
      <c r="DB74">
        <v>3558414</v>
      </c>
      <c r="DC74">
        <v>11420174</v>
      </c>
    </row>
    <row r="89" spans="93:121" ht="17">
      <c r="CO89" s="45" t="s">
        <v>75</v>
      </c>
      <c r="CP89" s="45" t="s">
        <v>76</v>
      </c>
      <c r="CQ89" s="45" t="s">
        <v>77</v>
      </c>
      <c r="CR89" s="45" t="s">
        <v>78</v>
      </c>
      <c r="CS89" s="45" t="s">
        <v>79</v>
      </c>
      <c r="CT89" s="45" t="s">
        <v>80</v>
      </c>
      <c r="CU89" s="45" t="s">
        <v>81</v>
      </c>
      <c r="CV89" s="45" t="s">
        <v>82</v>
      </c>
      <c r="CW89" s="45" t="s">
        <v>83</v>
      </c>
      <c r="CX89" s="45" t="s">
        <v>84</v>
      </c>
      <c r="CY89" s="45" t="s">
        <v>85</v>
      </c>
      <c r="CZ89" s="45" t="s">
        <v>86</v>
      </c>
      <c r="DA89" s="45" t="s">
        <v>87</v>
      </c>
      <c r="DB89" s="45" t="s">
        <v>88</v>
      </c>
      <c r="DC89" s="45" t="s">
        <v>89</v>
      </c>
      <c r="DD89" s="45" t="s">
        <v>90</v>
      </c>
      <c r="DE89" s="45" t="s">
        <v>91</v>
      </c>
      <c r="DF89" s="45" t="s">
        <v>92</v>
      </c>
      <c r="DG89" s="45" t="s">
        <v>93</v>
      </c>
      <c r="DH89" s="45" t="s">
        <v>94</v>
      </c>
      <c r="DI89" s="45" t="s">
        <v>95</v>
      </c>
      <c r="DJ89" s="45" t="s">
        <v>96</v>
      </c>
      <c r="DK89" s="45" t="s">
        <v>97</v>
      </c>
      <c r="DL89" s="45" t="s">
        <v>98</v>
      </c>
      <c r="DM89" s="45" t="s">
        <v>99</v>
      </c>
      <c r="DN89" s="45" t="s">
        <v>100</v>
      </c>
      <c r="DO89" s="45" t="s">
        <v>101</v>
      </c>
      <c r="DP89" s="45" t="s">
        <v>102</v>
      </c>
      <c r="DQ89" s="46"/>
    </row>
    <row r="90" spans="93:121" ht="17">
      <c r="CO90" s="47" t="s">
        <v>103</v>
      </c>
      <c r="CP90" s="46"/>
      <c r="CQ90" s="46"/>
      <c r="CR90" s="46"/>
      <c r="CS90" s="46"/>
      <c r="CT90" s="46"/>
      <c r="CU90" s="46"/>
      <c r="CV90" s="46"/>
      <c r="CW90" s="46"/>
      <c r="CX90" s="46"/>
      <c r="CY90" s="46"/>
      <c r="CZ90" s="46"/>
      <c r="DA90" s="46"/>
      <c r="DB90" s="46"/>
      <c r="DC90" s="46"/>
      <c r="DD90" s="46"/>
      <c r="DE90" s="46"/>
      <c r="DF90" s="46"/>
      <c r="DG90" s="46"/>
      <c r="DH90" s="46"/>
      <c r="DI90" s="46"/>
      <c r="DJ90" s="46"/>
      <c r="DK90" s="46"/>
      <c r="DL90" s="46"/>
      <c r="DM90" s="46"/>
      <c r="DN90" s="46"/>
      <c r="DO90" s="46"/>
      <c r="DP90" s="46"/>
      <c r="DQ90" s="46"/>
    </row>
    <row r="91" spans="93:121">
      <c r="CO91" s="46"/>
      <c r="CP91" s="46"/>
      <c r="CQ91" s="46"/>
      <c r="CR91" s="46"/>
      <c r="CS91" s="46"/>
      <c r="CT91" s="46"/>
      <c r="CU91" s="46"/>
      <c r="CV91" s="46"/>
      <c r="CW91" s="46"/>
      <c r="CX91" s="46"/>
      <c r="CY91" s="46"/>
      <c r="CZ91" s="46"/>
      <c r="DA91" s="46"/>
      <c r="DB91" s="46"/>
      <c r="DC91" s="46"/>
      <c r="DD91" s="46"/>
      <c r="DE91" s="46"/>
      <c r="DF91" s="46"/>
      <c r="DG91" s="46"/>
      <c r="DH91" s="46"/>
      <c r="DI91" s="46"/>
      <c r="DJ91" s="46"/>
      <c r="DK91" s="46"/>
      <c r="DL91" s="46"/>
      <c r="DM91" s="46"/>
      <c r="DN91" s="46"/>
      <c r="DO91" s="46"/>
      <c r="DP91" s="46"/>
      <c r="DQ91" s="46"/>
    </row>
    <row r="92" spans="93:121" ht="17">
      <c r="CO92" s="47" t="s">
        <v>104</v>
      </c>
      <c r="CP92" s="46"/>
      <c r="CQ92" s="46"/>
      <c r="CR92" s="46"/>
      <c r="CS92" s="46"/>
      <c r="CT92" s="46"/>
      <c r="CU92" s="46"/>
      <c r="CV92" s="46"/>
      <c r="CW92" s="46"/>
      <c r="CX92" s="46"/>
      <c r="CY92" s="46"/>
      <c r="CZ92" s="46"/>
      <c r="DA92" s="46"/>
      <c r="DB92" s="46"/>
      <c r="DC92" s="46"/>
      <c r="DD92" s="46"/>
      <c r="DE92" s="46"/>
      <c r="DF92" s="46"/>
      <c r="DG92" s="46"/>
      <c r="DH92" s="46"/>
      <c r="DI92" s="46"/>
      <c r="DJ92" s="46"/>
      <c r="DK92" s="46"/>
      <c r="DL92" s="46"/>
      <c r="DM92" s="46"/>
      <c r="DN92" s="46"/>
      <c r="DO92" s="46"/>
      <c r="DP92" s="46"/>
      <c r="DQ92" s="46"/>
    </row>
    <row r="93" spans="93:121">
      <c r="CO93" s="46"/>
      <c r="CP93" s="46"/>
      <c r="CQ93" s="46"/>
      <c r="CR93" s="46"/>
      <c r="CS93" s="46"/>
      <c r="CT93" s="46"/>
      <c r="CU93" s="46"/>
      <c r="CV93" s="46"/>
      <c r="CW93" s="46"/>
      <c r="CX93" s="46"/>
      <c r="CY93" s="46"/>
      <c r="CZ93" s="46"/>
      <c r="DA93" s="46"/>
      <c r="DB93" s="46"/>
      <c r="DC93" s="46"/>
      <c r="DD93" s="46"/>
      <c r="DE93" s="46"/>
      <c r="DF93" s="46"/>
      <c r="DG93" s="46"/>
      <c r="DH93" s="46"/>
      <c r="DI93" s="46"/>
      <c r="DJ93" s="46"/>
      <c r="DK93" s="46"/>
      <c r="DL93" s="46"/>
      <c r="DM93" s="46"/>
      <c r="DN93" s="46"/>
      <c r="DO93" s="46"/>
      <c r="DP93" s="46"/>
      <c r="DQ93" s="46"/>
    </row>
    <row r="94" spans="93:121">
      <c r="CO94" s="48" t="s">
        <v>105</v>
      </c>
      <c r="CP94" s="46"/>
      <c r="CQ94" s="46"/>
      <c r="CR94" s="46"/>
      <c r="CS94" s="46"/>
      <c r="CT94" s="46"/>
      <c r="CU94" s="46"/>
      <c r="CV94" s="46"/>
      <c r="CW94" s="46"/>
      <c r="CX94" s="46"/>
      <c r="CY94" s="46"/>
      <c r="CZ94" s="46"/>
      <c r="DA94" s="46"/>
      <c r="DB94" s="46"/>
      <c r="DC94" s="46"/>
      <c r="DD94" s="46"/>
      <c r="DE94" s="46"/>
      <c r="DF94" s="46"/>
      <c r="DG94" s="46"/>
      <c r="DH94" s="46"/>
      <c r="DI94" s="46"/>
      <c r="DJ94" s="46"/>
      <c r="DK94" s="46"/>
      <c r="DL94" s="46"/>
      <c r="DM94" s="46"/>
      <c r="DN94" s="46"/>
      <c r="DO94" s="46"/>
      <c r="DP94" s="46"/>
      <c r="DQ94" s="46"/>
    </row>
    <row r="95" spans="93:121" ht="17">
      <c r="CO95" s="47" t="s">
        <v>106</v>
      </c>
      <c r="CP95" s="46"/>
      <c r="CQ95" s="46"/>
      <c r="CR95" s="46"/>
      <c r="CS95" s="46"/>
      <c r="CT95" s="46"/>
      <c r="CU95" s="46"/>
      <c r="CV95" s="46"/>
      <c r="CW95" s="46"/>
      <c r="CX95" s="46"/>
      <c r="CY95" s="46"/>
      <c r="CZ95" s="46"/>
      <c r="DA95" s="46"/>
      <c r="DB95" s="46"/>
      <c r="DC95" s="46"/>
      <c r="DD95" s="46"/>
      <c r="DE95" s="46"/>
      <c r="DF95" s="46"/>
      <c r="DG95" s="46"/>
      <c r="DH95" s="46"/>
      <c r="DI95" s="46"/>
      <c r="DJ95" s="46"/>
      <c r="DK95" s="46"/>
      <c r="DL95" s="46"/>
      <c r="DM95" s="46"/>
      <c r="DN95" s="46"/>
      <c r="DO95" s="46"/>
      <c r="DP95" s="46"/>
      <c r="DQ95" s="46"/>
    </row>
    <row r="96" spans="93:121" ht="17">
      <c r="CO96" s="47" t="s">
        <v>107</v>
      </c>
      <c r="CP96" s="46"/>
      <c r="CQ96" s="46"/>
      <c r="CR96" s="46"/>
      <c r="CS96" s="46"/>
      <c r="CT96" s="46"/>
      <c r="CU96" s="46"/>
      <c r="CV96" s="46"/>
      <c r="CW96" s="46"/>
      <c r="CX96" s="46"/>
      <c r="CY96" s="46"/>
      <c r="CZ96" s="46"/>
      <c r="DA96" s="46"/>
      <c r="DB96" s="46"/>
      <c r="DC96" s="46"/>
      <c r="DD96" s="46"/>
      <c r="DE96" s="46"/>
      <c r="DF96" s="46"/>
      <c r="DG96" s="46"/>
      <c r="DH96" s="46"/>
      <c r="DI96" s="46"/>
      <c r="DJ96" s="46"/>
      <c r="DK96" s="46"/>
      <c r="DL96" s="46"/>
      <c r="DM96" s="46"/>
      <c r="DN96" s="46"/>
      <c r="DO96" s="46"/>
      <c r="DP96" s="46"/>
      <c r="DQ96" s="46"/>
    </row>
    <row r="97" spans="92:121" ht="17">
      <c r="CO97" s="47"/>
      <c r="CP97" s="46"/>
      <c r="CQ97" s="46"/>
      <c r="CR97" s="46"/>
      <c r="CS97" s="46"/>
      <c r="CT97" s="46"/>
      <c r="CU97" s="46"/>
      <c r="CV97" s="46"/>
      <c r="CW97" s="46"/>
      <c r="CX97" s="46"/>
      <c r="CY97" s="46"/>
      <c r="CZ97" s="46"/>
      <c r="DA97" s="46"/>
      <c r="DB97" s="46"/>
      <c r="DC97" s="46"/>
      <c r="DD97" s="46"/>
      <c r="DE97" s="46"/>
      <c r="DF97" s="46"/>
      <c r="DG97" s="46"/>
      <c r="DH97" s="46"/>
      <c r="DI97" s="46"/>
      <c r="DJ97" s="46"/>
      <c r="DK97" s="46"/>
      <c r="DL97" s="46"/>
      <c r="DM97" s="46"/>
      <c r="DN97" s="46"/>
      <c r="DO97" s="46"/>
      <c r="DP97" s="46"/>
      <c r="DQ97" s="46"/>
    </row>
    <row r="98" spans="92:121" ht="17">
      <c r="CO98" s="47"/>
    </row>
    <row r="99" spans="92:121" ht="17">
      <c r="CO99" s="45" t="s">
        <v>108</v>
      </c>
    </row>
    <row r="107" spans="92:121" ht="17">
      <c r="CN107" s="45" t="s">
        <v>76</v>
      </c>
      <c r="CO107" s="45" t="s">
        <v>88</v>
      </c>
      <c r="CP107" s="45" t="s">
        <v>77</v>
      </c>
      <c r="CQ107" s="45" t="s">
        <v>80</v>
      </c>
      <c r="CR107" s="45" t="s">
        <v>90</v>
      </c>
      <c r="CS107" s="45" t="s">
        <v>84</v>
      </c>
      <c r="CT107" s="45" t="s">
        <v>101</v>
      </c>
      <c r="CU107" s="45" t="s">
        <v>92</v>
      </c>
      <c r="CV107" s="45" t="s">
        <v>100</v>
      </c>
      <c r="CW107" s="45" t="s">
        <v>82</v>
      </c>
      <c r="CX107" s="45" t="s">
        <v>91</v>
      </c>
      <c r="CY107" s="45" t="s">
        <v>98</v>
      </c>
      <c r="CZ107" s="45" t="s">
        <v>99</v>
      </c>
      <c r="DA107" s="45" t="s">
        <v>79</v>
      </c>
      <c r="DB107" s="45" t="s">
        <v>86</v>
      </c>
      <c r="DC107" s="45" t="s">
        <v>87</v>
      </c>
      <c r="DD107" s="45" t="s">
        <v>83</v>
      </c>
      <c r="DE107" s="45" t="s">
        <v>95</v>
      </c>
      <c r="DF107" s="45" t="s">
        <v>93</v>
      </c>
      <c r="DG107" s="45" t="s">
        <v>85</v>
      </c>
      <c r="DH107" s="45" t="s">
        <v>75</v>
      </c>
      <c r="DI107" s="45" t="s">
        <v>78</v>
      </c>
      <c r="DJ107" s="45" t="s">
        <v>97</v>
      </c>
      <c r="DK107" s="45" t="s">
        <v>96</v>
      </c>
      <c r="DL107" s="45" t="s">
        <v>89</v>
      </c>
      <c r="DM107" s="45" t="s">
        <v>94</v>
      </c>
      <c r="DN107" s="45" t="s">
        <v>81</v>
      </c>
      <c r="DO107" s="45" t="s">
        <v>109</v>
      </c>
    </row>
    <row r="108" spans="92:121" ht="17">
      <c r="CN108" s="45">
        <v>4098</v>
      </c>
      <c r="CO108" s="45">
        <v>20287</v>
      </c>
      <c r="CP108" s="45">
        <v>18327</v>
      </c>
      <c r="CQ108" s="45">
        <v>3524</v>
      </c>
      <c r="CR108" s="45">
        <v>93365</v>
      </c>
      <c r="CS108" s="45">
        <v>56580</v>
      </c>
      <c r="CT108" s="45">
        <v>12804</v>
      </c>
      <c r="CU108" s="45">
        <v>24431</v>
      </c>
      <c r="CV108" s="45">
        <v>41025</v>
      </c>
      <c r="CW108" s="45">
        <v>35128</v>
      </c>
      <c r="CX108" s="45">
        <v>141022</v>
      </c>
      <c r="CY108" s="45">
        <v>16815</v>
      </c>
      <c r="CZ108" s="45">
        <v>18341</v>
      </c>
      <c r="DA108" s="45">
        <v>40599</v>
      </c>
      <c r="DB108" s="45">
        <v>27378</v>
      </c>
      <c r="DC108" s="45">
        <v>64295</v>
      </c>
      <c r="DD108" s="45">
        <v>20528</v>
      </c>
      <c r="DE108" s="45">
        <v>74566</v>
      </c>
      <c r="DF108" s="45">
        <v>144600</v>
      </c>
      <c r="DG108" s="45">
        <v>21767</v>
      </c>
      <c r="DH108" s="45">
        <v>8338</v>
      </c>
      <c r="DI108" s="45">
        <v>2779</v>
      </c>
      <c r="DJ108" s="45">
        <v>89238</v>
      </c>
      <c r="DK108" s="45">
        <v>42282</v>
      </c>
      <c r="DL108" s="45">
        <v>13473</v>
      </c>
      <c r="DM108" s="45">
        <v>306190</v>
      </c>
      <c r="DN108" s="45">
        <v>8021</v>
      </c>
      <c r="DO108" s="45">
        <f>SUM(CN108:DN108)</f>
        <v>1349801</v>
      </c>
    </row>
  </sheetData>
  <sortState xmlns:xlrd2="http://schemas.microsoft.com/office/spreadsheetml/2017/richdata2" columnSort="1" ref="CN107:DN108">
    <sortCondition ref="CN107:DN107"/>
  </sortState>
  <phoneticPr fontId="4" type="noConversion"/>
  <hyperlinks>
    <hyperlink ref="CO94" r:id="rId1" display="http://tabnet.datasus.gov.br/cgi/sim/Consolida_Sim_2011.pdf" xr:uid="{1AAEE655-1E7A-A044-8E56-B74F1E2818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26DA7-20FE-C047-B5CA-218036E2464C}">
  <dimension ref="A1:DZ237"/>
  <sheetViews>
    <sheetView tabSelected="1" topLeftCell="CY9" zoomScale="150" workbookViewId="0">
      <selection activeCell="CW32" sqref="CW32:DB32"/>
    </sheetView>
  </sheetViews>
  <sheetFormatPr baseColWidth="10" defaultRowHeight="15"/>
  <cols>
    <col min="3" max="3" width="12.6640625" bestFit="1" customWidth="1"/>
    <col min="87" max="88" width="11" bestFit="1" customWidth="1"/>
    <col min="89" max="92" width="11.6640625" bestFit="1" customWidth="1"/>
    <col min="93" max="93" width="11.6640625" customWidth="1"/>
    <col min="110" max="110" width="12.6640625" bestFit="1" customWidth="1"/>
    <col min="111" max="111" width="16.1640625" customWidth="1"/>
    <col min="112" max="112" width="14.1640625" customWidth="1"/>
    <col min="113" max="113" width="20.1640625" customWidth="1"/>
    <col min="121" max="121" width="19.6640625" customWidth="1"/>
  </cols>
  <sheetData>
    <row r="1" spans="1:130">
      <c r="C1" t="s">
        <v>0</v>
      </c>
      <c r="O1" t="s">
        <v>1</v>
      </c>
      <c r="AA1" t="s">
        <v>2</v>
      </c>
      <c r="AM1" t="s">
        <v>3</v>
      </c>
      <c r="AY1" t="s">
        <v>4</v>
      </c>
      <c r="BK1" t="s">
        <v>5</v>
      </c>
      <c r="BW1">
        <v>2020</v>
      </c>
      <c r="CI1">
        <v>2021</v>
      </c>
    </row>
    <row r="2" spans="1:130" s="33" customFormat="1">
      <c r="A2" s="33" t="s">
        <v>49</v>
      </c>
      <c r="C2" s="33" t="s">
        <v>6</v>
      </c>
      <c r="D2" s="33" t="s">
        <v>7</v>
      </c>
      <c r="E2" s="33" t="s">
        <v>8</v>
      </c>
      <c r="F2" s="33" t="s">
        <v>9</v>
      </c>
      <c r="G2" s="33" t="s">
        <v>10</v>
      </c>
      <c r="H2" s="33" t="s">
        <v>11</v>
      </c>
      <c r="I2" s="33" t="s">
        <v>12</v>
      </c>
      <c r="J2" s="33" t="s">
        <v>13</v>
      </c>
      <c r="K2" s="33" t="s">
        <v>14</v>
      </c>
      <c r="L2" s="33" t="s">
        <v>15</v>
      </c>
      <c r="M2" s="33" t="s">
        <v>16</v>
      </c>
      <c r="N2" s="33" t="s">
        <v>17</v>
      </c>
      <c r="O2" s="33" t="s">
        <v>6</v>
      </c>
      <c r="P2" s="33" t="s">
        <v>7</v>
      </c>
      <c r="Q2" s="33" t="s">
        <v>8</v>
      </c>
      <c r="R2" s="33" t="s">
        <v>9</v>
      </c>
      <c r="S2" s="33" t="s">
        <v>10</v>
      </c>
      <c r="T2" s="33" t="s">
        <v>11</v>
      </c>
      <c r="U2" s="33" t="s">
        <v>12</v>
      </c>
      <c r="V2" s="33" t="s">
        <v>13</v>
      </c>
      <c r="W2" s="33" t="s">
        <v>14</v>
      </c>
      <c r="X2" s="33" t="s">
        <v>15</v>
      </c>
      <c r="Y2" s="33" t="s">
        <v>16</v>
      </c>
      <c r="Z2" s="33" t="s">
        <v>17</v>
      </c>
      <c r="AA2" s="33" t="s">
        <v>6</v>
      </c>
      <c r="AB2" s="33" t="s">
        <v>7</v>
      </c>
      <c r="AC2" s="33" t="s">
        <v>8</v>
      </c>
      <c r="AD2" s="33" t="s">
        <v>9</v>
      </c>
      <c r="AE2" s="33" t="s">
        <v>10</v>
      </c>
      <c r="AF2" s="33" t="s">
        <v>11</v>
      </c>
      <c r="AG2" s="33" t="s">
        <v>12</v>
      </c>
      <c r="AH2" s="33" t="s">
        <v>13</v>
      </c>
      <c r="AI2" s="33" t="s">
        <v>14</v>
      </c>
      <c r="AJ2" s="33" t="s">
        <v>15</v>
      </c>
      <c r="AK2" s="33" t="s">
        <v>16</v>
      </c>
      <c r="AL2" s="33" t="s">
        <v>17</v>
      </c>
      <c r="AM2" s="33" t="s">
        <v>6</v>
      </c>
      <c r="AN2" s="33" t="s">
        <v>7</v>
      </c>
      <c r="AO2" s="33" t="s">
        <v>8</v>
      </c>
      <c r="AP2" s="33" t="s">
        <v>9</v>
      </c>
      <c r="AQ2" s="33" t="s">
        <v>10</v>
      </c>
      <c r="AR2" s="33" t="s">
        <v>11</v>
      </c>
      <c r="AS2" s="33" t="s">
        <v>12</v>
      </c>
      <c r="AT2" s="33" t="s">
        <v>13</v>
      </c>
      <c r="AU2" s="33" t="s">
        <v>14</v>
      </c>
      <c r="AV2" s="33" t="s">
        <v>15</v>
      </c>
      <c r="AW2" s="33" t="s">
        <v>16</v>
      </c>
      <c r="AX2" s="33" t="s">
        <v>17</v>
      </c>
      <c r="AY2" s="33" t="s">
        <v>6</v>
      </c>
      <c r="AZ2" s="33" t="s">
        <v>7</v>
      </c>
      <c r="BA2" s="33" t="s">
        <v>8</v>
      </c>
      <c r="BB2" s="33" t="s">
        <v>9</v>
      </c>
      <c r="BC2" s="33" t="s">
        <v>10</v>
      </c>
      <c r="BD2" s="33" t="s">
        <v>11</v>
      </c>
      <c r="BE2" s="33" t="s">
        <v>12</v>
      </c>
      <c r="BF2" s="33" t="s">
        <v>13</v>
      </c>
      <c r="BG2" s="33" t="s">
        <v>14</v>
      </c>
      <c r="BH2" s="33" t="s">
        <v>15</v>
      </c>
      <c r="BI2" s="33" t="s">
        <v>16</v>
      </c>
      <c r="BJ2" s="33" t="s">
        <v>17</v>
      </c>
      <c r="BK2" s="33" t="s">
        <v>6</v>
      </c>
      <c r="BL2" s="33" t="s">
        <v>7</v>
      </c>
      <c r="BM2" s="33" t="s">
        <v>8</v>
      </c>
      <c r="BN2" s="33" t="s">
        <v>9</v>
      </c>
      <c r="BO2" s="33" t="s">
        <v>10</v>
      </c>
      <c r="BP2" s="33" t="s">
        <v>11</v>
      </c>
      <c r="BQ2" s="33" t="s">
        <v>12</v>
      </c>
      <c r="BR2" s="33" t="s">
        <v>13</v>
      </c>
      <c r="BS2" s="33" t="s">
        <v>14</v>
      </c>
      <c r="BT2" s="33" t="s">
        <v>15</v>
      </c>
      <c r="BU2" s="33" t="s">
        <v>16</v>
      </c>
      <c r="BV2" s="33" t="s">
        <v>17</v>
      </c>
      <c r="BW2" s="33" t="s">
        <v>6</v>
      </c>
      <c r="BX2" s="33" t="s">
        <v>7</v>
      </c>
      <c r="BY2" s="33" t="s">
        <v>8</v>
      </c>
      <c r="BZ2" s="33" t="s">
        <v>9</v>
      </c>
      <c r="CA2" s="33" t="s">
        <v>10</v>
      </c>
      <c r="CB2" s="33" t="s">
        <v>11</v>
      </c>
      <c r="CC2" s="33" t="s">
        <v>12</v>
      </c>
      <c r="CD2" s="33" t="s">
        <v>13</v>
      </c>
      <c r="CE2" s="33" t="s">
        <v>14</v>
      </c>
      <c r="CF2" s="33" t="s">
        <v>15</v>
      </c>
      <c r="CG2" s="33" t="s">
        <v>16</v>
      </c>
      <c r="CH2" s="33" t="s">
        <v>17</v>
      </c>
      <c r="CI2" s="33" t="s">
        <v>6</v>
      </c>
      <c r="CJ2" s="33" t="s">
        <v>7</v>
      </c>
      <c r="CK2" s="33" t="s">
        <v>8</v>
      </c>
      <c r="CL2" s="33" t="s">
        <v>9</v>
      </c>
      <c r="CM2" s="33" t="s">
        <v>10</v>
      </c>
      <c r="CN2" s="33" t="s">
        <v>11</v>
      </c>
      <c r="CO2" s="33" t="s">
        <v>12</v>
      </c>
      <c r="CP2" s="33" t="s">
        <v>13</v>
      </c>
      <c r="CQ2" s="33" t="s">
        <v>14</v>
      </c>
      <c r="CS2" s="34">
        <v>2014</v>
      </c>
      <c r="CT2" s="34">
        <v>2015</v>
      </c>
      <c r="CU2" s="34">
        <v>2016</v>
      </c>
      <c r="CV2" s="34">
        <v>2017</v>
      </c>
      <c r="CW2" s="34">
        <v>2018</v>
      </c>
      <c r="CX2" s="34">
        <v>2019</v>
      </c>
      <c r="CY2" s="34">
        <v>2020</v>
      </c>
      <c r="CZ2" s="34" t="s">
        <v>69</v>
      </c>
      <c r="DA2" s="34" t="s">
        <v>71</v>
      </c>
      <c r="DB2" s="34" t="s">
        <v>53</v>
      </c>
      <c r="DC2" s="34"/>
      <c r="DD2" s="13" t="s">
        <v>54</v>
      </c>
      <c r="DE2" s="13" t="s">
        <v>55</v>
      </c>
      <c r="DF2" s="13" t="s">
        <v>56</v>
      </c>
      <c r="DG2" s="33" t="s">
        <v>61</v>
      </c>
      <c r="DH2" s="33" t="s">
        <v>62</v>
      </c>
      <c r="DI2" s="33" t="s">
        <v>63</v>
      </c>
      <c r="DJ2" s="33" t="s">
        <v>64</v>
      </c>
      <c r="DL2" s="52" t="s">
        <v>110</v>
      </c>
      <c r="DM2" s="52" t="s">
        <v>111</v>
      </c>
      <c r="DN2" s="52" t="s">
        <v>112</v>
      </c>
      <c r="DO2" s="52" t="s">
        <v>113</v>
      </c>
      <c r="DQ2" s="33" t="s">
        <v>49</v>
      </c>
      <c r="DR2" s="52" t="s">
        <v>114</v>
      </c>
      <c r="DS2" s="52" t="s">
        <v>115</v>
      </c>
      <c r="DT2" s="52" t="s">
        <v>116</v>
      </c>
      <c r="DU2" s="52" t="s">
        <v>117</v>
      </c>
      <c r="DV2" s="33" t="s">
        <v>118</v>
      </c>
    </row>
    <row r="3" spans="1:130" ht="21">
      <c r="A3" s="20" t="s">
        <v>19</v>
      </c>
      <c r="B3" s="12" t="s">
        <v>76</v>
      </c>
      <c r="C3" s="14">
        <v>272</v>
      </c>
      <c r="D3">
        <v>267</v>
      </c>
      <c r="E3">
        <v>280</v>
      </c>
      <c r="F3">
        <v>291</v>
      </c>
      <c r="G3">
        <v>271</v>
      </c>
      <c r="H3">
        <v>312</v>
      </c>
      <c r="I3">
        <v>306</v>
      </c>
      <c r="J3">
        <v>271</v>
      </c>
      <c r="K3">
        <v>259</v>
      </c>
      <c r="L3">
        <v>313</v>
      </c>
      <c r="M3">
        <v>313</v>
      </c>
      <c r="N3">
        <v>318</v>
      </c>
      <c r="O3" s="15">
        <v>301</v>
      </c>
      <c r="P3">
        <v>279</v>
      </c>
      <c r="Q3">
        <v>294</v>
      </c>
      <c r="R3">
        <v>299</v>
      </c>
      <c r="S3">
        <v>313</v>
      </c>
      <c r="T3">
        <v>292</v>
      </c>
      <c r="U3">
        <v>281</v>
      </c>
      <c r="V3">
        <v>295</v>
      </c>
      <c r="W3">
        <v>283</v>
      </c>
      <c r="X3">
        <v>312</v>
      </c>
      <c r="Y3">
        <v>277</v>
      </c>
      <c r="Z3">
        <v>310</v>
      </c>
      <c r="AA3" s="16">
        <v>294</v>
      </c>
      <c r="AB3">
        <v>288</v>
      </c>
      <c r="AC3">
        <v>277</v>
      </c>
      <c r="AD3">
        <v>348</v>
      </c>
      <c r="AE3">
        <v>339</v>
      </c>
      <c r="AF3">
        <v>307</v>
      </c>
      <c r="AG3">
        <v>307</v>
      </c>
      <c r="AH3">
        <v>324</v>
      </c>
      <c r="AI3">
        <v>309</v>
      </c>
      <c r="AJ3">
        <v>338</v>
      </c>
      <c r="AK3">
        <v>259</v>
      </c>
      <c r="AL3">
        <v>368</v>
      </c>
      <c r="AM3" s="17">
        <v>310</v>
      </c>
      <c r="AN3">
        <v>337</v>
      </c>
      <c r="AO3">
        <v>366</v>
      </c>
      <c r="AP3">
        <v>326</v>
      </c>
      <c r="AQ3">
        <v>334</v>
      </c>
      <c r="AR3">
        <v>287</v>
      </c>
      <c r="AS3">
        <v>328</v>
      </c>
      <c r="AT3">
        <v>357</v>
      </c>
      <c r="AU3">
        <v>305</v>
      </c>
      <c r="AV3">
        <v>316</v>
      </c>
      <c r="AW3">
        <v>327</v>
      </c>
      <c r="AX3">
        <v>352</v>
      </c>
      <c r="AY3" s="7">
        <v>342</v>
      </c>
      <c r="AZ3" s="7">
        <v>301</v>
      </c>
      <c r="BA3" s="7">
        <v>395</v>
      </c>
      <c r="BB3" s="7">
        <v>372</v>
      </c>
      <c r="BC3" s="7">
        <v>351</v>
      </c>
      <c r="BD3" s="7">
        <v>358</v>
      </c>
      <c r="BE3" s="7">
        <v>371</v>
      </c>
      <c r="BF3" s="7">
        <v>323</v>
      </c>
      <c r="BG3" s="7">
        <v>327</v>
      </c>
      <c r="BH3" s="7">
        <v>325</v>
      </c>
      <c r="BI3" s="7">
        <v>289</v>
      </c>
      <c r="BJ3" s="7">
        <v>314</v>
      </c>
      <c r="BK3" s="7">
        <v>328</v>
      </c>
      <c r="BL3" s="7">
        <v>304</v>
      </c>
      <c r="BM3" s="7">
        <v>358</v>
      </c>
      <c r="BN3" s="7">
        <v>362</v>
      </c>
      <c r="BO3" s="7">
        <v>363</v>
      </c>
      <c r="BP3" s="7">
        <v>306</v>
      </c>
      <c r="BQ3" s="7">
        <v>309</v>
      </c>
      <c r="BR3" s="7">
        <v>348</v>
      </c>
      <c r="BS3" s="7">
        <v>337</v>
      </c>
      <c r="BT3" s="7">
        <v>310</v>
      </c>
      <c r="BU3" s="7">
        <v>332</v>
      </c>
      <c r="BV3" s="7">
        <v>365</v>
      </c>
      <c r="BW3" s="50">
        <v>380</v>
      </c>
      <c r="BX3" s="51">
        <v>338</v>
      </c>
      <c r="BY3" s="51">
        <v>346</v>
      </c>
      <c r="BZ3" s="51">
        <v>312</v>
      </c>
      <c r="CA3" s="51">
        <v>408</v>
      </c>
      <c r="CB3" s="51">
        <v>640</v>
      </c>
      <c r="CC3" s="51">
        <v>490</v>
      </c>
      <c r="CD3" s="51">
        <v>432</v>
      </c>
      <c r="CE3" s="51">
        <v>385</v>
      </c>
      <c r="CF3" s="51">
        <v>340</v>
      </c>
      <c r="CG3" s="51">
        <v>372</v>
      </c>
      <c r="CH3" s="51">
        <v>396</v>
      </c>
      <c r="CI3">
        <v>430</v>
      </c>
      <c r="CJ3">
        <v>540</v>
      </c>
      <c r="CK3">
        <v>836</v>
      </c>
      <c r="CL3" s="39">
        <v>674</v>
      </c>
      <c r="CM3" s="39">
        <v>450</v>
      </c>
      <c r="CN3" s="39">
        <v>391</v>
      </c>
      <c r="CO3" s="39">
        <v>374</v>
      </c>
      <c r="CP3" s="39">
        <v>359</v>
      </c>
      <c r="CQ3" s="39">
        <v>317</v>
      </c>
      <c r="CR3" s="39"/>
      <c r="CS3" s="12">
        <v>3473</v>
      </c>
      <c r="CT3" s="12">
        <v>3536</v>
      </c>
      <c r="CU3" s="12">
        <v>3758</v>
      </c>
      <c r="CV3" s="12">
        <v>3945</v>
      </c>
      <c r="CW3" s="12">
        <f>SUM(AY3:BJ3)</f>
        <v>4068</v>
      </c>
      <c r="CX3" s="12">
        <f>SUM(BK3:BV3)</f>
        <v>4022</v>
      </c>
      <c r="CY3" s="12">
        <f>SUM(BW3:CH3)</f>
        <v>4839</v>
      </c>
      <c r="CZ3" s="12">
        <f>SUM(CI3:CQ3)</f>
        <v>4371</v>
      </c>
      <c r="DA3" s="12">
        <f>SUM(CI3:CO3)/7*12</f>
        <v>6334.2857142857147</v>
      </c>
      <c r="DB3" s="12">
        <f>(CZ3/9)*12</f>
        <v>5828</v>
      </c>
      <c r="DC3" s="12"/>
      <c r="DD3" s="13">
        <f>AVERAGE(CS3:CV3)</f>
        <v>3678</v>
      </c>
      <c r="DE3" s="13">
        <f>AVERAGE(CS3:CW3)</f>
        <v>3756</v>
      </c>
      <c r="DF3" s="13">
        <f>AVERAGE(CT3:CX3)</f>
        <v>3865.8</v>
      </c>
      <c r="DG3" s="13">
        <f>CW3-DD3</f>
        <v>390</v>
      </c>
      <c r="DH3" s="13">
        <f>CX3-DE3</f>
        <v>266</v>
      </c>
      <c r="DI3" s="13">
        <f>CY3-DF3</f>
        <v>973.19999999999982</v>
      </c>
      <c r="DJ3" s="13">
        <f>DB3-DF3</f>
        <v>1962.1999999999998</v>
      </c>
      <c r="DL3" s="42">
        <f>DG3/DD3</f>
        <v>0.10603588907014681</v>
      </c>
      <c r="DM3" s="42">
        <f t="shared" ref="DM3:DN3" si="0">DH3/DE3</f>
        <v>7.0820021299254521E-2</v>
      </c>
      <c r="DN3" s="42">
        <f t="shared" si="0"/>
        <v>0.25174608101815921</v>
      </c>
      <c r="DO3" s="42">
        <f>DJ3/DF3</f>
        <v>0.50757928501215788</v>
      </c>
      <c r="DQ3" s="20" t="s">
        <v>19</v>
      </c>
      <c r="DR3" s="42">
        <v>3.3860077238392967E-2</v>
      </c>
      <c r="DS3" s="42">
        <v>7.0799027912641938E-4</v>
      </c>
      <c r="DT3" s="42">
        <v>0.17618800618241784</v>
      </c>
      <c r="DU3" s="42">
        <v>0.3955855753186</v>
      </c>
      <c r="DV3" s="54">
        <v>0.62238428746876318</v>
      </c>
      <c r="DW3" s="16"/>
      <c r="DZ3" s="13"/>
    </row>
    <row r="4" spans="1:130" ht="21">
      <c r="A4" t="s">
        <v>31</v>
      </c>
      <c r="B4" s="12" t="s">
        <v>88</v>
      </c>
      <c r="C4" s="14">
        <v>1532</v>
      </c>
      <c r="D4">
        <v>1394</v>
      </c>
      <c r="E4">
        <v>1481</v>
      </c>
      <c r="F4">
        <v>1382</v>
      </c>
      <c r="G4">
        <v>1686</v>
      </c>
      <c r="H4">
        <v>1599</v>
      </c>
      <c r="I4">
        <v>1551</v>
      </c>
      <c r="J4">
        <v>1606</v>
      </c>
      <c r="K4">
        <v>1489</v>
      </c>
      <c r="L4">
        <v>1479</v>
      </c>
      <c r="M4">
        <v>1500</v>
      </c>
      <c r="N4">
        <v>1521</v>
      </c>
      <c r="O4" s="15">
        <v>1599</v>
      </c>
      <c r="P4">
        <v>1330</v>
      </c>
      <c r="Q4">
        <v>1489</v>
      </c>
      <c r="R4">
        <v>1519</v>
      </c>
      <c r="S4">
        <v>1506</v>
      </c>
      <c r="T4">
        <v>1628</v>
      </c>
      <c r="U4">
        <v>1760</v>
      </c>
      <c r="V4">
        <v>1666</v>
      </c>
      <c r="W4">
        <v>1509</v>
      </c>
      <c r="X4">
        <v>1534</v>
      </c>
      <c r="Y4">
        <v>1643</v>
      </c>
      <c r="Z4">
        <v>1657</v>
      </c>
      <c r="AA4" s="16">
        <v>1579</v>
      </c>
      <c r="AB4">
        <v>1610</v>
      </c>
      <c r="AC4">
        <v>1752</v>
      </c>
      <c r="AD4">
        <v>1721</v>
      </c>
      <c r="AE4">
        <v>1828</v>
      </c>
      <c r="AF4">
        <v>1716</v>
      </c>
      <c r="AG4">
        <v>1722</v>
      </c>
      <c r="AH4">
        <v>1657</v>
      </c>
      <c r="AI4">
        <v>1530</v>
      </c>
      <c r="AJ4">
        <v>1581</v>
      </c>
      <c r="AK4">
        <v>1411</v>
      </c>
      <c r="AL4">
        <v>1586</v>
      </c>
      <c r="AM4" s="17">
        <v>1596</v>
      </c>
      <c r="AN4">
        <v>1382</v>
      </c>
      <c r="AO4">
        <v>1578</v>
      </c>
      <c r="AP4">
        <v>1524</v>
      </c>
      <c r="AQ4">
        <v>1706</v>
      </c>
      <c r="AR4">
        <v>1829</v>
      </c>
      <c r="AS4">
        <v>1813</v>
      </c>
      <c r="AT4">
        <v>1712</v>
      </c>
      <c r="AU4">
        <v>1617</v>
      </c>
      <c r="AV4">
        <v>1584</v>
      </c>
      <c r="AW4">
        <v>1466</v>
      </c>
      <c r="AX4">
        <v>1592</v>
      </c>
      <c r="AY4" s="3">
        <v>1553</v>
      </c>
      <c r="AZ4" s="3">
        <v>1352</v>
      </c>
      <c r="BA4" s="3">
        <v>1564</v>
      </c>
      <c r="BB4" s="3">
        <v>1505</v>
      </c>
      <c r="BC4" s="3">
        <v>1583</v>
      </c>
      <c r="BD4" s="3">
        <v>1557</v>
      </c>
      <c r="BE4" s="3">
        <v>1676</v>
      </c>
      <c r="BF4" s="3">
        <v>1593</v>
      </c>
      <c r="BG4" s="3">
        <v>1556</v>
      </c>
      <c r="BH4" s="3">
        <v>1497</v>
      </c>
      <c r="BI4" s="3">
        <v>1395</v>
      </c>
      <c r="BJ4" s="3">
        <v>1592</v>
      </c>
      <c r="BK4" s="3">
        <v>1568</v>
      </c>
      <c r="BL4" s="3">
        <v>1457</v>
      </c>
      <c r="BM4" s="3">
        <v>1578</v>
      </c>
      <c r="BN4" s="3">
        <v>1576</v>
      </c>
      <c r="BO4" s="3">
        <v>1787</v>
      </c>
      <c r="BP4" s="3">
        <v>1650</v>
      </c>
      <c r="BQ4" s="3">
        <v>1700</v>
      </c>
      <c r="BR4" s="3">
        <v>1758</v>
      </c>
      <c r="BS4" s="3">
        <v>1644</v>
      </c>
      <c r="BT4" s="3">
        <v>1588</v>
      </c>
      <c r="BU4" s="3">
        <v>1496</v>
      </c>
      <c r="BV4" s="3">
        <v>1586</v>
      </c>
      <c r="BW4" s="50">
        <v>1623</v>
      </c>
      <c r="BX4" s="51">
        <v>1440</v>
      </c>
      <c r="BY4" s="51">
        <v>1587</v>
      </c>
      <c r="BZ4" s="51">
        <v>1576</v>
      </c>
      <c r="CA4" s="51">
        <v>2259</v>
      </c>
      <c r="CB4" s="51">
        <v>2529</v>
      </c>
      <c r="CC4" s="51">
        <v>2054</v>
      </c>
      <c r="CD4" s="51">
        <v>1689</v>
      </c>
      <c r="CE4" s="51">
        <v>1593</v>
      </c>
      <c r="CF4" s="51">
        <v>1579</v>
      </c>
      <c r="CG4" s="51">
        <v>1480</v>
      </c>
      <c r="CH4" s="51">
        <v>1620</v>
      </c>
      <c r="CI4">
        <v>1623</v>
      </c>
      <c r="CJ4">
        <v>1607</v>
      </c>
      <c r="CK4">
        <v>2212</v>
      </c>
      <c r="CL4" s="39">
        <v>2174</v>
      </c>
      <c r="CM4" s="39">
        <v>1928</v>
      </c>
      <c r="CN4" s="39">
        <v>1942</v>
      </c>
      <c r="CO4" s="39">
        <v>1871</v>
      </c>
      <c r="CP4" s="39">
        <v>1720</v>
      </c>
      <c r="CQ4" s="39">
        <v>1471</v>
      </c>
      <c r="CR4" s="39"/>
      <c r="CS4" s="12">
        <v>18220</v>
      </c>
      <c r="CT4" s="12">
        <v>18840</v>
      </c>
      <c r="CU4" s="12">
        <v>19693</v>
      </c>
      <c r="CV4" s="12">
        <v>19399</v>
      </c>
      <c r="CW4" s="12">
        <f>SUM(AY4:BJ4)</f>
        <v>18423</v>
      </c>
      <c r="CX4" s="12">
        <f t="shared" ref="CX4:CX35" si="1">SUM(BK4:BV4)</f>
        <v>19388</v>
      </c>
      <c r="CY4" s="12">
        <f t="shared" ref="CY4:CY35" si="2">SUM(BW4:CH4)</f>
        <v>21029</v>
      </c>
      <c r="CZ4" s="12">
        <f t="shared" ref="CZ4:CZ35" si="3">SUM(CI4:CQ4)</f>
        <v>16548</v>
      </c>
      <c r="DA4" s="12">
        <f t="shared" ref="DA4:DA34" si="4">SUM(CI4:CO4)/7*12</f>
        <v>22897.714285714286</v>
      </c>
      <c r="DB4" s="12">
        <f t="shared" ref="DB4:DB35" si="5">(CZ4/9)*12</f>
        <v>22064</v>
      </c>
      <c r="DC4" s="12"/>
      <c r="DD4" s="13">
        <f>AVERAGE(CS4:CV4)</f>
        <v>19038</v>
      </c>
      <c r="DE4" s="13">
        <f>AVERAGE(CS4:CW4)</f>
        <v>18915</v>
      </c>
      <c r="DF4" s="13">
        <f>AVERAGE(CT4:CX4)</f>
        <v>19148.599999999999</v>
      </c>
      <c r="DG4" s="13">
        <f>CW4-DD4</f>
        <v>-615</v>
      </c>
      <c r="DH4" s="13">
        <f>CX4-DE4</f>
        <v>473</v>
      </c>
      <c r="DI4" s="13">
        <f>CY4-DF4</f>
        <v>1880.4000000000015</v>
      </c>
      <c r="DJ4" s="13">
        <f t="shared" ref="DJ4:DJ29" si="6">DB4-DF4</f>
        <v>2915.4000000000015</v>
      </c>
      <c r="DL4" s="42">
        <f t="shared" ref="DL4:DL35" si="7">DG4/DD4</f>
        <v>-3.2303813425780016E-2</v>
      </c>
      <c r="DM4" s="42">
        <f t="shared" ref="DM4:DM35" si="8">DH4/DE4</f>
        <v>2.5006608511763152E-2</v>
      </c>
      <c r="DN4" s="42">
        <f t="shared" ref="DN4:DN35" si="9">DI4/DF4</f>
        <v>9.8200390629080023E-2</v>
      </c>
      <c r="DO4" s="42">
        <f t="shared" ref="DO4:DO35" si="10">DJ4/DF4</f>
        <v>0.15225133952351616</v>
      </c>
      <c r="DQ4" t="s">
        <v>31</v>
      </c>
      <c r="DR4" s="42">
        <v>-2.4539113141086092E-2</v>
      </c>
      <c r="DS4" s="42">
        <v>2.7125134197398915E-2</v>
      </c>
      <c r="DT4" s="42">
        <v>9.6843133750464341E-2</v>
      </c>
      <c r="DU4" s="42">
        <v>0.13959738447873152</v>
      </c>
      <c r="DV4" s="53">
        <v>0.34403801149408819</v>
      </c>
      <c r="DW4" s="16"/>
      <c r="DZ4" s="13"/>
    </row>
    <row r="5" spans="1:130" ht="21">
      <c r="A5" s="20" t="s">
        <v>23</v>
      </c>
      <c r="B5" s="12" t="s">
        <v>80</v>
      </c>
      <c r="C5" s="14">
        <v>204</v>
      </c>
      <c r="D5">
        <v>190</v>
      </c>
      <c r="E5">
        <v>238</v>
      </c>
      <c r="F5">
        <v>207</v>
      </c>
      <c r="G5">
        <v>210</v>
      </c>
      <c r="H5">
        <v>228</v>
      </c>
      <c r="I5">
        <v>194</v>
      </c>
      <c r="J5">
        <v>219</v>
      </c>
      <c r="K5">
        <v>183</v>
      </c>
      <c r="L5">
        <v>218</v>
      </c>
      <c r="M5">
        <v>194</v>
      </c>
      <c r="N5">
        <v>174</v>
      </c>
      <c r="O5" s="15">
        <v>226</v>
      </c>
      <c r="P5">
        <v>184</v>
      </c>
      <c r="Q5">
        <v>246</v>
      </c>
      <c r="R5">
        <v>215</v>
      </c>
      <c r="S5">
        <v>270</v>
      </c>
      <c r="T5">
        <v>209</v>
      </c>
      <c r="U5">
        <v>232</v>
      </c>
      <c r="V5">
        <v>199</v>
      </c>
      <c r="W5">
        <v>213</v>
      </c>
      <c r="X5">
        <v>190</v>
      </c>
      <c r="Y5">
        <v>184</v>
      </c>
      <c r="Z5">
        <v>181</v>
      </c>
      <c r="AA5" s="16">
        <v>202</v>
      </c>
      <c r="AB5">
        <v>204</v>
      </c>
      <c r="AC5">
        <v>213</v>
      </c>
      <c r="AD5">
        <v>205</v>
      </c>
      <c r="AE5">
        <v>226</v>
      </c>
      <c r="AF5">
        <v>231</v>
      </c>
      <c r="AG5">
        <v>225</v>
      </c>
      <c r="AH5">
        <v>205</v>
      </c>
      <c r="AI5">
        <v>193</v>
      </c>
      <c r="AJ5">
        <v>166</v>
      </c>
      <c r="AK5">
        <v>188</v>
      </c>
      <c r="AL5">
        <v>195</v>
      </c>
      <c r="AM5" s="17">
        <v>211</v>
      </c>
      <c r="AN5">
        <v>187</v>
      </c>
      <c r="AO5">
        <v>211</v>
      </c>
      <c r="AP5">
        <v>182</v>
      </c>
      <c r="AQ5">
        <v>239</v>
      </c>
      <c r="AR5">
        <v>221</v>
      </c>
      <c r="AS5">
        <v>212</v>
      </c>
      <c r="AT5">
        <v>239</v>
      </c>
      <c r="AU5">
        <v>211</v>
      </c>
      <c r="AV5">
        <v>231</v>
      </c>
      <c r="AW5">
        <v>179</v>
      </c>
      <c r="AX5">
        <v>209</v>
      </c>
      <c r="AY5" s="3">
        <v>227</v>
      </c>
      <c r="AZ5" s="3">
        <v>179</v>
      </c>
      <c r="BA5" s="3">
        <v>239</v>
      </c>
      <c r="BB5" s="3">
        <v>231</v>
      </c>
      <c r="BC5" s="3">
        <v>244</v>
      </c>
      <c r="BD5" s="3">
        <v>231</v>
      </c>
      <c r="BE5" s="3">
        <v>215</v>
      </c>
      <c r="BF5" s="3">
        <v>222</v>
      </c>
      <c r="BG5" s="3">
        <v>232</v>
      </c>
      <c r="BH5" s="3">
        <v>236</v>
      </c>
      <c r="BI5" s="3">
        <v>214</v>
      </c>
      <c r="BJ5" s="3">
        <v>225</v>
      </c>
      <c r="BK5" s="3">
        <v>233</v>
      </c>
      <c r="BL5" s="3">
        <v>220</v>
      </c>
      <c r="BM5" s="3">
        <v>266</v>
      </c>
      <c r="BN5" s="3">
        <v>265</v>
      </c>
      <c r="BO5" s="3">
        <v>260</v>
      </c>
      <c r="BP5" s="3">
        <v>256</v>
      </c>
      <c r="BQ5" s="3">
        <v>221</v>
      </c>
      <c r="BR5" s="3">
        <v>220</v>
      </c>
      <c r="BS5" s="3">
        <v>222</v>
      </c>
      <c r="BT5" s="3">
        <v>227</v>
      </c>
      <c r="BU5" s="3">
        <v>214</v>
      </c>
      <c r="BV5" s="3">
        <v>217</v>
      </c>
      <c r="BW5" s="50">
        <v>283</v>
      </c>
      <c r="BX5" s="51">
        <v>219</v>
      </c>
      <c r="BY5" s="51">
        <v>204</v>
      </c>
      <c r="BZ5" s="51">
        <v>133</v>
      </c>
      <c r="CA5" s="51">
        <v>264</v>
      </c>
      <c r="CB5" s="51">
        <v>425</v>
      </c>
      <c r="CC5" s="51">
        <v>414</v>
      </c>
      <c r="CD5" s="51">
        <v>301</v>
      </c>
      <c r="CE5" s="51">
        <v>251</v>
      </c>
      <c r="CF5" s="51">
        <v>257</v>
      </c>
      <c r="CG5" s="51">
        <v>208</v>
      </c>
      <c r="CH5" s="51">
        <v>317</v>
      </c>
      <c r="CI5">
        <v>345</v>
      </c>
      <c r="CJ5">
        <v>224</v>
      </c>
      <c r="CK5">
        <v>323</v>
      </c>
      <c r="CL5" s="39">
        <v>431</v>
      </c>
      <c r="CM5" s="39">
        <v>388</v>
      </c>
      <c r="CN5" s="39">
        <v>401</v>
      </c>
      <c r="CO5" s="39">
        <v>287</v>
      </c>
      <c r="CP5" s="39">
        <v>318</v>
      </c>
      <c r="CQ5" s="39">
        <v>264</v>
      </c>
      <c r="CR5" s="39"/>
      <c r="CS5" s="12">
        <v>2459</v>
      </c>
      <c r="CT5" s="12">
        <v>2549</v>
      </c>
      <c r="CU5" s="12">
        <v>2453</v>
      </c>
      <c r="CV5" s="12">
        <v>2532</v>
      </c>
      <c r="CW5" s="12">
        <f t="shared" ref="CW5:CW34" si="11">SUM(AY5:BJ5)</f>
        <v>2695</v>
      </c>
      <c r="CX5" s="12">
        <f t="shared" si="1"/>
        <v>2821</v>
      </c>
      <c r="CY5" s="12">
        <f t="shared" si="2"/>
        <v>3276</v>
      </c>
      <c r="CZ5" s="12">
        <f t="shared" si="3"/>
        <v>2981</v>
      </c>
      <c r="DA5" s="12">
        <f t="shared" si="4"/>
        <v>4112.5714285714284</v>
      </c>
      <c r="DB5" s="12">
        <f t="shared" si="5"/>
        <v>3974.666666666667</v>
      </c>
      <c r="DC5" s="12"/>
      <c r="DD5" s="13">
        <f>AVERAGE(CS5:CV5)</f>
        <v>2498.25</v>
      </c>
      <c r="DE5" s="13">
        <f>AVERAGE(CS5:CW5)</f>
        <v>2537.6</v>
      </c>
      <c r="DF5" s="13">
        <f>AVERAGE(CT5:CX5)</f>
        <v>2610</v>
      </c>
      <c r="DG5" s="13">
        <f>CW5-DD5</f>
        <v>196.75</v>
      </c>
      <c r="DH5" s="13">
        <f>CX5-DE5</f>
        <v>283.40000000000009</v>
      </c>
      <c r="DI5" s="13">
        <f>CY5-DF5</f>
        <v>666</v>
      </c>
      <c r="DJ5" s="13">
        <f t="shared" si="6"/>
        <v>1364.666666666667</v>
      </c>
      <c r="DL5" s="42">
        <f t="shared" si="7"/>
        <v>7.8755128590013004E-2</v>
      </c>
      <c r="DM5" s="42">
        <f t="shared" si="8"/>
        <v>0.1116803278688525</v>
      </c>
      <c r="DN5" s="42">
        <f t="shared" si="9"/>
        <v>0.25517241379310346</v>
      </c>
      <c r="DO5" s="42">
        <f t="shared" si="10"/>
        <v>0.52286079182630918</v>
      </c>
      <c r="DQ5" s="20" t="s">
        <v>23</v>
      </c>
      <c r="DR5" s="42">
        <v>1.0452725667874066E-2</v>
      </c>
      <c r="DS5" s="42">
        <v>3.52240456539335E-2</v>
      </c>
      <c r="DT5" s="42">
        <v>0.17192029802122252</v>
      </c>
      <c r="DU5" s="42">
        <v>0.39405577535332637</v>
      </c>
      <c r="DV5" s="42">
        <v>0.40739999560715251</v>
      </c>
      <c r="DW5" s="16"/>
      <c r="DZ5" s="13"/>
    </row>
    <row r="6" spans="1:130" ht="21">
      <c r="A6" s="20" t="s">
        <v>20</v>
      </c>
      <c r="B6" s="12" t="s">
        <v>77</v>
      </c>
      <c r="C6" s="14">
        <v>1227</v>
      </c>
      <c r="D6">
        <v>1057</v>
      </c>
      <c r="E6">
        <v>1284</v>
      </c>
      <c r="F6">
        <v>1238</v>
      </c>
      <c r="G6">
        <v>1294</v>
      </c>
      <c r="H6">
        <v>1259</v>
      </c>
      <c r="I6">
        <v>1151</v>
      </c>
      <c r="J6">
        <v>1167</v>
      </c>
      <c r="K6">
        <v>1217</v>
      </c>
      <c r="L6">
        <v>1152</v>
      </c>
      <c r="M6">
        <v>1139</v>
      </c>
      <c r="N6">
        <v>1228</v>
      </c>
      <c r="O6" s="15">
        <v>1209</v>
      </c>
      <c r="P6">
        <v>1082</v>
      </c>
      <c r="Q6">
        <v>1303</v>
      </c>
      <c r="R6">
        <v>1299</v>
      </c>
      <c r="S6">
        <v>1361</v>
      </c>
      <c r="T6">
        <v>1340</v>
      </c>
      <c r="U6">
        <v>1314</v>
      </c>
      <c r="V6">
        <v>1263</v>
      </c>
      <c r="W6">
        <v>1280</v>
      </c>
      <c r="X6">
        <v>1352</v>
      </c>
      <c r="Y6">
        <v>1204</v>
      </c>
      <c r="Z6">
        <v>1242</v>
      </c>
      <c r="AA6" s="16">
        <v>1301</v>
      </c>
      <c r="AB6">
        <v>1171</v>
      </c>
      <c r="AC6">
        <v>1286</v>
      </c>
      <c r="AD6">
        <v>1358</v>
      </c>
      <c r="AE6">
        <v>1415</v>
      </c>
      <c r="AF6">
        <v>1313</v>
      </c>
      <c r="AG6">
        <v>1367</v>
      </c>
      <c r="AH6">
        <v>1252</v>
      </c>
      <c r="AI6">
        <v>1251</v>
      </c>
      <c r="AJ6">
        <v>1215</v>
      </c>
      <c r="AK6">
        <v>1121</v>
      </c>
      <c r="AL6">
        <v>1222</v>
      </c>
      <c r="AM6" s="17">
        <v>1346</v>
      </c>
      <c r="AN6">
        <v>1355</v>
      </c>
      <c r="AO6">
        <v>1381</v>
      </c>
      <c r="AP6">
        <v>1260</v>
      </c>
      <c r="AQ6">
        <v>1377</v>
      </c>
      <c r="AR6">
        <v>1315</v>
      </c>
      <c r="AS6">
        <v>1367</v>
      </c>
      <c r="AT6">
        <v>1346</v>
      </c>
      <c r="AU6">
        <v>1182</v>
      </c>
      <c r="AV6">
        <v>1268</v>
      </c>
      <c r="AW6">
        <v>1223</v>
      </c>
      <c r="AX6">
        <v>1250</v>
      </c>
      <c r="AY6" s="7">
        <v>1390</v>
      </c>
      <c r="AZ6" s="7">
        <v>1201</v>
      </c>
      <c r="BA6" s="7">
        <v>1256</v>
      </c>
      <c r="BB6" s="7">
        <v>1404</v>
      </c>
      <c r="BC6" s="7">
        <v>1459</v>
      </c>
      <c r="BD6" s="7">
        <v>1409</v>
      </c>
      <c r="BE6" s="7">
        <v>1395</v>
      </c>
      <c r="BF6" s="7">
        <v>1288</v>
      </c>
      <c r="BG6" s="7">
        <v>1302</v>
      </c>
      <c r="BH6" s="7">
        <v>1445</v>
      </c>
      <c r="BI6" s="7">
        <v>1223</v>
      </c>
      <c r="BJ6" s="7">
        <v>1338</v>
      </c>
      <c r="BK6" s="7">
        <v>1315</v>
      </c>
      <c r="BL6" s="7">
        <v>1332</v>
      </c>
      <c r="BM6" s="7">
        <v>1508</v>
      </c>
      <c r="BN6" s="7">
        <v>1390</v>
      </c>
      <c r="BO6" s="7">
        <v>1428</v>
      </c>
      <c r="BP6" s="7">
        <v>1325</v>
      </c>
      <c r="BQ6" s="7">
        <v>1448</v>
      </c>
      <c r="BR6" s="7">
        <v>1479</v>
      </c>
      <c r="BS6" s="7">
        <v>1394</v>
      </c>
      <c r="BT6" s="7">
        <v>1440</v>
      </c>
      <c r="BU6" s="7">
        <v>1390</v>
      </c>
      <c r="BV6" s="7">
        <v>1385</v>
      </c>
      <c r="BW6" s="50">
        <v>1375</v>
      </c>
      <c r="BX6" s="51">
        <v>1203</v>
      </c>
      <c r="BY6" s="51">
        <v>1269</v>
      </c>
      <c r="BZ6" s="51">
        <v>2867</v>
      </c>
      <c r="CA6" s="51">
        <v>2723</v>
      </c>
      <c r="CB6" s="51">
        <v>1701</v>
      </c>
      <c r="CC6" s="51">
        <v>1425</v>
      </c>
      <c r="CD6" s="51">
        <v>1355</v>
      </c>
      <c r="CE6" s="51">
        <v>1407</v>
      </c>
      <c r="CF6" s="51">
        <v>1509</v>
      </c>
      <c r="CG6" s="51">
        <v>1167</v>
      </c>
      <c r="CH6" s="51">
        <v>1564</v>
      </c>
      <c r="CI6">
        <v>4161</v>
      </c>
      <c r="CJ6">
        <v>4056</v>
      </c>
      <c r="CK6">
        <v>2611</v>
      </c>
      <c r="CL6" s="39">
        <v>1793</v>
      </c>
      <c r="CM6" s="39">
        <v>1585</v>
      </c>
      <c r="CN6" s="39">
        <v>1574</v>
      </c>
      <c r="CO6" s="39">
        <v>1518</v>
      </c>
      <c r="CP6" s="39">
        <v>1474</v>
      </c>
      <c r="CQ6" s="39">
        <v>1457</v>
      </c>
      <c r="CR6" s="39"/>
      <c r="CS6" s="12">
        <v>14413</v>
      </c>
      <c r="CT6" s="12">
        <v>15249</v>
      </c>
      <c r="CU6" s="12">
        <v>15272</v>
      </c>
      <c r="CV6" s="12">
        <v>15670</v>
      </c>
      <c r="CW6" s="12">
        <f t="shared" si="11"/>
        <v>16110</v>
      </c>
      <c r="CX6" s="12">
        <f>SUM(BK6:BV6)</f>
        <v>16834</v>
      </c>
      <c r="CY6" s="12">
        <f t="shared" si="2"/>
        <v>19565</v>
      </c>
      <c r="CZ6" s="12">
        <f t="shared" si="3"/>
        <v>20229</v>
      </c>
      <c r="DA6" s="12">
        <f t="shared" si="4"/>
        <v>29653.71428571429</v>
      </c>
      <c r="DB6" s="12">
        <f t="shared" si="5"/>
        <v>26972</v>
      </c>
      <c r="DC6" s="12"/>
      <c r="DD6" s="13">
        <f>AVERAGE(CS6:CV6)</f>
        <v>15151</v>
      </c>
      <c r="DE6" s="13">
        <f>AVERAGE(CS6:CW6)</f>
        <v>15342.8</v>
      </c>
      <c r="DF6" s="13">
        <f>AVERAGE(CT6:CX6)</f>
        <v>15827</v>
      </c>
      <c r="DG6" s="13">
        <f>CW6-DD6</f>
        <v>959</v>
      </c>
      <c r="DH6" s="13">
        <f>CX6-DE6</f>
        <v>1491.2000000000007</v>
      </c>
      <c r="DI6" s="13">
        <f>CY6-DF6</f>
        <v>3738</v>
      </c>
      <c r="DJ6" s="13">
        <f t="shared" si="6"/>
        <v>11145</v>
      </c>
      <c r="DL6" s="42">
        <f t="shared" si="7"/>
        <v>6.3296152069170358E-2</v>
      </c>
      <c r="DM6" s="42">
        <f t="shared" si="8"/>
        <v>9.7192168313476074E-2</v>
      </c>
      <c r="DN6" s="42">
        <f t="shared" si="9"/>
        <v>0.23617868199911543</v>
      </c>
      <c r="DO6" s="42">
        <f t="shared" si="10"/>
        <v>0.70417640740506726</v>
      </c>
      <c r="DQ6" s="20" t="s">
        <v>20</v>
      </c>
      <c r="DR6" s="42">
        <v>3.7112668547765855E-2</v>
      </c>
      <c r="DS6" s="42">
        <v>5.9129216930495575E-2</v>
      </c>
      <c r="DT6" s="42">
        <v>0.188953986275297</v>
      </c>
      <c r="DU6" s="42">
        <v>0.61694891785952766</v>
      </c>
      <c r="DV6" s="42">
        <v>0.43477876187357406</v>
      </c>
      <c r="DW6" s="16"/>
      <c r="DZ6" s="13"/>
    </row>
    <row r="7" spans="1:130" ht="21">
      <c r="A7" t="s">
        <v>33</v>
      </c>
      <c r="B7" s="12" t="s">
        <v>90</v>
      </c>
      <c r="C7" s="14">
        <v>6651</v>
      </c>
      <c r="D7">
        <v>5731</v>
      </c>
      <c r="E7">
        <v>6616</v>
      </c>
      <c r="F7">
        <v>6427</v>
      </c>
      <c r="G7">
        <v>6596</v>
      </c>
      <c r="H7">
        <v>6543</v>
      </c>
      <c r="I7">
        <v>6911</v>
      </c>
      <c r="J7">
        <v>7079</v>
      </c>
      <c r="K7">
        <v>6790</v>
      </c>
      <c r="L7">
        <v>6722</v>
      </c>
      <c r="M7">
        <v>6379</v>
      </c>
      <c r="N7">
        <v>6758</v>
      </c>
      <c r="O7" s="15">
        <v>7038</v>
      </c>
      <c r="P7">
        <v>6051</v>
      </c>
      <c r="Q7">
        <v>6901</v>
      </c>
      <c r="R7">
        <v>6755</v>
      </c>
      <c r="S7">
        <v>7165</v>
      </c>
      <c r="T7">
        <v>7172</v>
      </c>
      <c r="U7">
        <v>7486</v>
      </c>
      <c r="V7">
        <v>7145</v>
      </c>
      <c r="W7">
        <v>6491</v>
      </c>
      <c r="X7">
        <v>6917</v>
      </c>
      <c r="Y7">
        <v>6851</v>
      </c>
      <c r="Z7">
        <v>7058</v>
      </c>
      <c r="AA7" s="16">
        <v>7031</v>
      </c>
      <c r="AB7">
        <v>6890</v>
      </c>
      <c r="AC7">
        <v>7494</v>
      </c>
      <c r="AD7">
        <v>6797</v>
      </c>
      <c r="AE7">
        <v>7109</v>
      </c>
      <c r="AF7">
        <v>6950</v>
      </c>
      <c r="AG7">
        <v>7226</v>
      </c>
      <c r="AH7">
        <v>6948</v>
      </c>
      <c r="AI7">
        <v>6801</v>
      </c>
      <c r="AJ7">
        <v>6941</v>
      </c>
      <c r="AK7">
        <v>6447</v>
      </c>
      <c r="AL7">
        <v>6923</v>
      </c>
      <c r="AM7" s="17">
        <v>7156</v>
      </c>
      <c r="AN7">
        <v>6187</v>
      </c>
      <c r="AO7">
        <v>7023</v>
      </c>
      <c r="AP7">
        <v>7167</v>
      </c>
      <c r="AQ7">
        <v>7395</v>
      </c>
      <c r="AR7">
        <v>7498</v>
      </c>
      <c r="AS7">
        <v>8058</v>
      </c>
      <c r="AT7">
        <v>7643</v>
      </c>
      <c r="AU7">
        <v>7191</v>
      </c>
      <c r="AV7">
        <v>7357</v>
      </c>
      <c r="AW7">
        <v>6799</v>
      </c>
      <c r="AX7">
        <v>7264</v>
      </c>
      <c r="AY7" s="3">
        <v>7471</v>
      </c>
      <c r="AZ7" s="3">
        <v>6057</v>
      </c>
      <c r="BA7" s="3">
        <v>6956</v>
      </c>
      <c r="BB7" s="3">
        <v>7187</v>
      </c>
      <c r="BC7" s="3">
        <v>7464</v>
      </c>
      <c r="BD7" s="3">
        <v>7574</v>
      </c>
      <c r="BE7" s="3">
        <v>7834</v>
      </c>
      <c r="BF7" s="3">
        <v>7326</v>
      </c>
      <c r="BG7" s="3">
        <v>7124</v>
      </c>
      <c r="BH7" s="3">
        <v>7155</v>
      </c>
      <c r="BI7" s="3">
        <v>6535</v>
      </c>
      <c r="BJ7" s="3">
        <v>7122</v>
      </c>
      <c r="BK7" s="3">
        <v>7392</v>
      </c>
      <c r="BL7" s="3">
        <v>6991</v>
      </c>
      <c r="BM7" s="3">
        <v>7368</v>
      </c>
      <c r="BN7" s="3">
        <v>7253</v>
      </c>
      <c r="BO7" s="3">
        <v>7777</v>
      </c>
      <c r="BP7" s="3">
        <v>7807</v>
      </c>
      <c r="BQ7" s="3">
        <v>8273</v>
      </c>
      <c r="BR7" s="3">
        <v>7875</v>
      </c>
      <c r="BS7" s="3">
        <v>7369</v>
      </c>
      <c r="BT7" s="3">
        <v>7509</v>
      </c>
      <c r="BU7" s="3">
        <v>7216</v>
      </c>
      <c r="BV7" s="3">
        <v>7391</v>
      </c>
      <c r="BW7" s="50">
        <v>7804</v>
      </c>
      <c r="BX7" s="51">
        <v>5898</v>
      </c>
      <c r="BY7" s="51">
        <v>6587</v>
      </c>
      <c r="BZ7" s="51">
        <v>6336</v>
      </c>
      <c r="CA7" s="51">
        <v>7685</v>
      </c>
      <c r="CB7" s="51">
        <v>9069</v>
      </c>
      <c r="CC7" s="51">
        <v>9558</v>
      </c>
      <c r="CD7" s="51">
        <v>8899</v>
      </c>
      <c r="CE7" s="51">
        <v>7974</v>
      </c>
      <c r="CF7" s="51">
        <v>7919</v>
      </c>
      <c r="CG7" s="51">
        <v>7509</v>
      </c>
      <c r="CH7" s="51">
        <v>8058</v>
      </c>
      <c r="CI7">
        <v>8697</v>
      </c>
      <c r="CJ7">
        <v>7820</v>
      </c>
      <c r="CK7">
        <v>10206</v>
      </c>
      <c r="CL7" s="39">
        <v>9194</v>
      </c>
      <c r="CM7" s="39">
        <v>9188</v>
      </c>
      <c r="CN7" s="39">
        <v>9033</v>
      </c>
      <c r="CO7" s="39">
        <v>8832</v>
      </c>
      <c r="CP7" s="39">
        <v>8045</v>
      </c>
      <c r="CQ7" s="39">
        <v>6936</v>
      </c>
      <c r="CR7" s="39"/>
      <c r="CS7" s="12">
        <v>79203</v>
      </c>
      <c r="CT7" s="12">
        <v>83030</v>
      </c>
      <c r="CU7" s="12">
        <v>83557</v>
      </c>
      <c r="CV7" s="12">
        <v>86738</v>
      </c>
      <c r="CW7" s="12">
        <f t="shared" si="11"/>
        <v>85805</v>
      </c>
      <c r="CX7" s="12">
        <f t="shared" si="1"/>
        <v>90221</v>
      </c>
      <c r="CY7" s="12">
        <f t="shared" si="2"/>
        <v>93296</v>
      </c>
      <c r="CZ7" s="12">
        <f t="shared" si="3"/>
        <v>77951</v>
      </c>
      <c r="DA7" s="12">
        <f t="shared" si="4"/>
        <v>107948.57142857143</v>
      </c>
      <c r="DB7" s="12">
        <f t="shared" si="5"/>
        <v>103934.66666666667</v>
      </c>
      <c r="DC7" s="12"/>
      <c r="DD7" s="13">
        <f>AVERAGE(CS7:CV7)</f>
        <v>83132</v>
      </c>
      <c r="DE7" s="13">
        <f>AVERAGE(CS7:CW7)</f>
        <v>83666.600000000006</v>
      </c>
      <c r="DF7" s="13">
        <f>AVERAGE(CT7:CX7)</f>
        <v>85870.2</v>
      </c>
      <c r="DG7" s="13">
        <f>CW7-DD7</f>
        <v>2673</v>
      </c>
      <c r="DH7" s="13">
        <f>CX7-DE7</f>
        <v>6554.3999999999942</v>
      </c>
      <c r="DI7" s="13">
        <f>CY7-DF7</f>
        <v>7425.8000000000029</v>
      </c>
      <c r="DJ7" s="13">
        <f t="shared" si="6"/>
        <v>18064.466666666674</v>
      </c>
      <c r="DL7" s="42">
        <f t="shared" si="7"/>
        <v>3.2153683298850023E-2</v>
      </c>
      <c r="DM7" s="42">
        <f t="shared" si="8"/>
        <v>7.8339504652991679E-2</v>
      </c>
      <c r="DN7" s="42">
        <f t="shared" si="9"/>
        <v>8.647703161282963E-2</v>
      </c>
      <c r="DO7" s="42">
        <f t="shared" si="10"/>
        <v>0.21036944908322883</v>
      </c>
      <c r="DQ7" t="s">
        <v>33</v>
      </c>
      <c r="DR7" s="42">
        <v>6.1652690643640283E-2</v>
      </c>
      <c r="DS7" s="42">
        <v>9.8212833547394796E-2</v>
      </c>
      <c r="DT7" s="42">
        <v>9.8470314105694207E-2</v>
      </c>
      <c r="DU7" s="42">
        <v>0.21487183643201777</v>
      </c>
      <c r="DV7" s="42">
        <v>0.2341222045872014</v>
      </c>
      <c r="DW7" s="16"/>
      <c r="DZ7" s="13"/>
    </row>
    <row r="8" spans="1:130" ht="21">
      <c r="A8" t="s">
        <v>27</v>
      </c>
      <c r="B8" s="12" t="s">
        <v>84</v>
      </c>
      <c r="C8" s="14">
        <v>4232</v>
      </c>
      <c r="D8">
        <v>3827</v>
      </c>
      <c r="E8">
        <v>4268</v>
      </c>
      <c r="F8">
        <v>4322</v>
      </c>
      <c r="G8">
        <v>4454</v>
      </c>
      <c r="H8">
        <v>4260</v>
      </c>
      <c r="I8">
        <v>4036</v>
      </c>
      <c r="J8">
        <v>4088</v>
      </c>
      <c r="K8">
        <v>4056</v>
      </c>
      <c r="L8">
        <v>4201</v>
      </c>
      <c r="M8">
        <v>3840</v>
      </c>
      <c r="N8">
        <v>3594</v>
      </c>
      <c r="O8" s="15">
        <v>4356</v>
      </c>
      <c r="P8">
        <v>3861</v>
      </c>
      <c r="Q8">
        <v>4717</v>
      </c>
      <c r="R8">
        <v>5171</v>
      </c>
      <c r="S8">
        <v>4986</v>
      </c>
      <c r="T8">
        <v>4386</v>
      </c>
      <c r="U8">
        <v>4318</v>
      </c>
      <c r="V8">
        <v>4341</v>
      </c>
      <c r="W8">
        <v>4142</v>
      </c>
      <c r="X8">
        <v>4334</v>
      </c>
      <c r="Y8">
        <v>4138</v>
      </c>
      <c r="Z8">
        <v>4343</v>
      </c>
      <c r="AA8" s="16">
        <v>4296</v>
      </c>
      <c r="AB8">
        <v>4394</v>
      </c>
      <c r="AC8">
        <v>4578</v>
      </c>
      <c r="AD8">
        <v>4476</v>
      </c>
      <c r="AE8">
        <v>4770</v>
      </c>
      <c r="AF8">
        <v>4492</v>
      </c>
      <c r="AG8">
        <v>4387</v>
      </c>
      <c r="AH8">
        <v>4178</v>
      </c>
      <c r="AI8">
        <v>4002</v>
      </c>
      <c r="AJ8">
        <v>4407</v>
      </c>
      <c r="AK8">
        <v>4098</v>
      </c>
      <c r="AL8">
        <v>4224</v>
      </c>
      <c r="AM8" s="17">
        <v>4346</v>
      </c>
      <c r="AN8">
        <v>4557</v>
      </c>
      <c r="AO8">
        <v>5771</v>
      </c>
      <c r="AP8">
        <v>5536</v>
      </c>
      <c r="AQ8">
        <v>5198</v>
      </c>
      <c r="AR8">
        <v>4631</v>
      </c>
      <c r="AS8">
        <v>4659</v>
      </c>
      <c r="AT8">
        <v>4428</v>
      </c>
      <c r="AU8">
        <v>4305</v>
      </c>
      <c r="AV8">
        <v>4470</v>
      </c>
      <c r="AW8">
        <v>4233</v>
      </c>
      <c r="AX8">
        <v>4380</v>
      </c>
      <c r="AY8" s="3">
        <v>4462</v>
      </c>
      <c r="AZ8" s="3">
        <v>4078</v>
      </c>
      <c r="BA8" s="3">
        <v>4875</v>
      </c>
      <c r="BB8" s="3">
        <v>5003</v>
      </c>
      <c r="BC8" s="3">
        <v>4990</v>
      </c>
      <c r="BD8" s="3">
        <v>4525</v>
      </c>
      <c r="BE8" s="3">
        <v>4571</v>
      </c>
      <c r="BF8" s="3">
        <v>4419</v>
      </c>
      <c r="BG8" s="3">
        <v>4386</v>
      </c>
      <c r="BH8" s="3">
        <v>4523</v>
      </c>
      <c r="BI8" s="3">
        <v>4378</v>
      </c>
      <c r="BJ8" s="3">
        <v>4345</v>
      </c>
      <c r="BK8" s="3">
        <v>4473</v>
      </c>
      <c r="BL8" s="3">
        <v>4102</v>
      </c>
      <c r="BM8" s="3">
        <v>4933</v>
      </c>
      <c r="BN8" s="3">
        <v>5064</v>
      </c>
      <c r="BO8" s="3">
        <v>5049</v>
      </c>
      <c r="BP8" s="3">
        <v>4446</v>
      </c>
      <c r="BQ8" s="3">
        <v>4520</v>
      </c>
      <c r="BR8" s="3">
        <v>4343</v>
      </c>
      <c r="BS8" s="3">
        <v>3786</v>
      </c>
      <c r="BT8" s="3">
        <v>4392</v>
      </c>
      <c r="BU8" s="3">
        <v>4459</v>
      </c>
      <c r="BV8" s="3">
        <v>4517</v>
      </c>
      <c r="BW8" s="50">
        <v>3793</v>
      </c>
      <c r="BX8" s="51">
        <v>3451</v>
      </c>
      <c r="BY8" s="51">
        <v>3867</v>
      </c>
      <c r="BZ8" s="51">
        <v>4690</v>
      </c>
      <c r="CA8" s="51">
        <v>7803</v>
      </c>
      <c r="CB8" s="51">
        <v>6180</v>
      </c>
      <c r="CC8" s="51">
        <v>4959</v>
      </c>
      <c r="CD8" s="51">
        <v>4452</v>
      </c>
      <c r="CE8" s="51">
        <v>4272</v>
      </c>
      <c r="CF8" s="51">
        <v>4284</v>
      </c>
      <c r="CG8" s="51">
        <v>4081</v>
      </c>
      <c r="CH8" s="51">
        <v>4473</v>
      </c>
      <c r="CI8">
        <v>4280</v>
      </c>
      <c r="CJ8">
        <v>4477</v>
      </c>
      <c r="CK8">
        <v>7199</v>
      </c>
      <c r="CL8" s="39">
        <v>8420</v>
      </c>
      <c r="CM8" s="39">
        <v>6868</v>
      </c>
      <c r="CN8" s="39">
        <v>5882</v>
      </c>
      <c r="CO8" s="39">
        <v>4722</v>
      </c>
      <c r="CP8" s="39">
        <v>4235</v>
      </c>
      <c r="CQ8" s="39">
        <v>4064</v>
      </c>
      <c r="CR8" s="39"/>
      <c r="CS8" s="12">
        <v>49178</v>
      </c>
      <c r="CT8" s="12">
        <v>53093</v>
      </c>
      <c r="CU8" s="12">
        <v>52302</v>
      </c>
      <c r="CV8" s="12">
        <v>56514</v>
      </c>
      <c r="CW8" s="12">
        <f t="shared" si="11"/>
        <v>54555</v>
      </c>
      <c r="CX8" s="12">
        <f>SUM(BK8:BV8)</f>
        <v>54084</v>
      </c>
      <c r="CY8" s="12">
        <f t="shared" si="2"/>
        <v>56305</v>
      </c>
      <c r="CZ8" s="12">
        <f t="shared" si="3"/>
        <v>50147</v>
      </c>
      <c r="DA8" s="12">
        <f t="shared" si="4"/>
        <v>71739.42857142858</v>
      </c>
      <c r="DB8" s="12">
        <f t="shared" si="5"/>
        <v>66862.666666666657</v>
      </c>
      <c r="DC8" s="12"/>
      <c r="DD8" s="13">
        <f>AVERAGE(CS8:CV8)</f>
        <v>52771.75</v>
      </c>
      <c r="DE8" s="13">
        <f>AVERAGE(CS8:CW8)</f>
        <v>53128.4</v>
      </c>
      <c r="DF8" s="13">
        <f>AVERAGE(CT8:CX8)</f>
        <v>54109.599999999999</v>
      </c>
      <c r="DG8" s="13">
        <f>CW8-DD8</f>
        <v>1783.25</v>
      </c>
      <c r="DH8" s="13">
        <f>CX8-DE8</f>
        <v>955.59999999999854</v>
      </c>
      <c r="DI8" s="13">
        <f>CY8-DF8</f>
        <v>2195.4000000000015</v>
      </c>
      <c r="DJ8" s="13">
        <f t="shared" si="6"/>
        <v>12753.066666666658</v>
      </c>
      <c r="DL8" s="42">
        <f t="shared" si="7"/>
        <v>3.3791754110864242E-2</v>
      </c>
      <c r="DM8" s="42">
        <f t="shared" si="8"/>
        <v>1.7986613562614318E-2</v>
      </c>
      <c r="DN8" s="42">
        <f t="shared" si="9"/>
        <v>4.0573206972515069E-2</v>
      </c>
      <c r="DO8" s="42">
        <f t="shared" si="10"/>
        <v>0.23568953876330001</v>
      </c>
      <c r="DQ8" t="s">
        <v>27</v>
      </c>
      <c r="DR8" s="42">
        <v>1.800708976318962E-2</v>
      </c>
      <c r="DS8" s="42">
        <v>-6.1722619413074437E-4</v>
      </c>
      <c r="DT8" s="42">
        <v>2.1584180581142601E-2</v>
      </c>
      <c r="DU8" s="42">
        <v>0.20496350874053981</v>
      </c>
      <c r="DV8" s="42">
        <v>0.21742649567482999</v>
      </c>
      <c r="DW8" s="16"/>
      <c r="DZ8" s="13"/>
    </row>
    <row r="9" spans="1:130" ht="21">
      <c r="A9" s="20" t="s">
        <v>44</v>
      </c>
      <c r="B9" s="12" t="s">
        <v>101</v>
      </c>
      <c r="C9" s="14">
        <v>1197</v>
      </c>
      <c r="D9">
        <v>1115</v>
      </c>
      <c r="E9">
        <v>1199</v>
      </c>
      <c r="F9">
        <v>1276</v>
      </c>
      <c r="G9">
        <v>1299</v>
      </c>
      <c r="H9">
        <v>1207</v>
      </c>
      <c r="I9">
        <v>1276</v>
      </c>
      <c r="J9">
        <v>1337</v>
      </c>
      <c r="K9">
        <v>1245</v>
      </c>
      <c r="L9">
        <v>1284</v>
      </c>
      <c r="M9">
        <v>1213</v>
      </c>
      <c r="N9">
        <v>1157</v>
      </c>
      <c r="O9" s="15">
        <v>1261</v>
      </c>
      <c r="P9">
        <v>1070</v>
      </c>
      <c r="Q9">
        <v>1246</v>
      </c>
      <c r="R9">
        <v>1277</v>
      </c>
      <c r="S9">
        <v>1312</v>
      </c>
      <c r="T9">
        <v>1192</v>
      </c>
      <c r="U9">
        <v>1199</v>
      </c>
      <c r="V9">
        <v>1220</v>
      </c>
      <c r="W9">
        <v>1166</v>
      </c>
      <c r="X9">
        <v>1251</v>
      </c>
      <c r="Y9">
        <v>1176</v>
      </c>
      <c r="Z9">
        <v>1148</v>
      </c>
      <c r="AA9" s="16">
        <v>1193</v>
      </c>
      <c r="AB9">
        <v>1116</v>
      </c>
      <c r="AC9">
        <v>1209</v>
      </c>
      <c r="AD9">
        <v>1253</v>
      </c>
      <c r="AE9">
        <v>1244</v>
      </c>
      <c r="AF9">
        <v>1197</v>
      </c>
      <c r="AG9">
        <v>1254</v>
      </c>
      <c r="AH9">
        <v>1205</v>
      </c>
      <c r="AI9">
        <v>1197</v>
      </c>
      <c r="AJ9">
        <v>1220</v>
      </c>
      <c r="AK9">
        <v>1076</v>
      </c>
      <c r="AL9">
        <v>1206</v>
      </c>
      <c r="AM9" s="17">
        <v>1195</v>
      </c>
      <c r="AN9">
        <v>1053</v>
      </c>
      <c r="AO9">
        <v>1215</v>
      </c>
      <c r="AP9">
        <v>1246</v>
      </c>
      <c r="AQ9">
        <v>1252</v>
      </c>
      <c r="AR9">
        <v>1213</v>
      </c>
      <c r="AS9">
        <v>1299</v>
      </c>
      <c r="AT9">
        <v>1290</v>
      </c>
      <c r="AU9">
        <v>1166</v>
      </c>
      <c r="AV9">
        <v>1310</v>
      </c>
      <c r="AW9">
        <v>1098</v>
      </c>
      <c r="AX9">
        <v>1176</v>
      </c>
      <c r="AY9" s="3">
        <v>1111</v>
      </c>
      <c r="AZ9" s="3">
        <v>1109</v>
      </c>
      <c r="BA9" s="3">
        <v>1305</v>
      </c>
      <c r="BB9" s="3">
        <v>1194</v>
      </c>
      <c r="BC9" s="3">
        <v>1219</v>
      </c>
      <c r="BD9" s="3">
        <v>1246</v>
      </c>
      <c r="BE9" s="3">
        <v>1211</v>
      </c>
      <c r="BF9" s="3">
        <v>1234</v>
      </c>
      <c r="BG9" s="3">
        <v>1093</v>
      </c>
      <c r="BH9" s="3">
        <v>1176</v>
      </c>
      <c r="BI9" s="3">
        <v>1153</v>
      </c>
      <c r="BJ9" s="3">
        <v>1242</v>
      </c>
      <c r="BK9" s="3">
        <v>1190</v>
      </c>
      <c r="BL9" s="3">
        <v>1074</v>
      </c>
      <c r="BM9" s="3">
        <v>1208</v>
      </c>
      <c r="BN9" s="3">
        <v>1245</v>
      </c>
      <c r="BO9" s="3">
        <v>1331</v>
      </c>
      <c r="BP9" s="3">
        <v>1332</v>
      </c>
      <c r="BQ9" s="3">
        <v>1318</v>
      </c>
      <c r="BR9" s="3">
        <v>1287</v>
      </c>
      <c r="BS9" s="3">
        <v>1321</v>
      </c>
      <c r="BT9" s="3">
        <v>1298</v>
      </c>
      <c r="BU9" s="3">
        <v>1164</v>
      </c>
      <c r="BV9" s="3">
        <v>1202</v>
      </c>
      <c r="BW9" s="50">
        <v>1251</v>
      </c>
      <c r="BX9" s="51">
        <v>1112</v>
      </c>
      <c r="BY9" s="51">
        <v>1302</v>
      </c>
      <c r="BZ9" s="51">
        <v>1171</v>
      </c>
      <c r="CA9" s="51">
        <v>1269</v>
      </c>
      <c r="CB9" s="51">
        <v>1678</v>
      </c>
      <c r="CC9" s="51">
        <v>2141</v>
      </c>
      <c r="CD9" s="51">
        <v>2235</v>
      </c>
      <c r="CE9" s="51">
        <v>1741</v>
      </c>
      <c r="CF9" s="51">
        <v>1554</v>
      </c>
      <c r="CG9" s="51">
        <v>1451</v>
      </c>
      <c r="CH9" s="51">
        <v>1464</v>
      </c>
      <c r="CI9">
        <v>1443</v>
      </c>
      <c r="CJ9">
        <v>1374</v>
      </c>
      <c r="CK9">
        <v>2542</v>
      </c>
      <c r="CL9" s="39">
        <v>2836</v>
      </c>
      <c r="CM9" s="39">
        <v>2030</v>
      </c>
      <c r="CN9" s="39">
        <v>1744</v>
      </c>
      <c r="CO9" s="39">
        <v>1688</v>
      </c>
      <c r="CP9" s="39">
        <v>1648</v>
      </c>
      <c r="CQ9" s="39">
        <v>1619</v>
      </c>
      <c r="CR9" s="39"/>
      <c r="CS9" s="12">
        <v>14805</v>
      </c>
      <c r="CT9" s="12">
        <v>14518</v>
      </c>
      <c r="CU9" s="12">
        <v>14370</v>
      </c>
      <c r="CV9" s="12">
        <v>14513</v>
      </c>
      <c r="CW9" s="12">
        <f t="shared" si="11"/>
        <v>14293</v>
      </c>
      <c r="CX9" s="12">
        <f t="shared" si="1"/>
        <v>14970</v>
      </c>
      <c r="CY9" s="12">
        <f t="shared" si="2"/>
        <v>18369</v>
      </c>
      <c r="CZ9" s="12">
        <f t="shared" si="3"/>
        <v>16924</v>
      </c>
      <c r="DA9" s="12">
        <f t="shared" si="4"/>
        <v>23412</v>
      </c>
      <c r="DB9" s="12">
        <f t="shared" si="5"/>
        <v>22565.333333333332</v>
      </c>
      <c r="DC9" s="12"/>
      <c r="DD9" s="13">
        <f>AVERAGE(CS9:CV9)</f>
        <v>14551.5</v>
      </c>
      <c r="DE9" s="13">
        <f>AVERAGE(CS9:CW9)</f>
        <v>14499.8</v>
      </c>
      <c r="DF9" s="13">
        <f>AVERAGE(CT9:CX9)</f>
        <v>14532.8</v>
      </c>
      <c r="DG9" s="13">
        <f>CW9-DD9</f>
        <v>-258.5</v>
      </c>
      <c r="DH9" s="13">
        <f>CX9-DE9</f>
        <v>470.20000000000073</v>
      </c>
      <c r="DI9" s="13">
        <f>CY9-DF9</f>
        <v>3836.2000000000007</v>
      </c>
      <c r="DJ9" s="13">
        <f t="shared" si="6"/>
        <v>8032.5333333333328</v>
      </c>
      <c r="DL9" s="42">
        <f t="shared" si="7"/>
        <v>-1.7764491633164965E-2</v>
      </c>
      <c r="DM9" s="42">
        <f t="shared" si="8"/>
        <v>3.2428033490117157E-2</v>
      </c>
      <c r="DN9" s="42">
        <f t="shared" si="9"/>
        <v>0.26396840251018394</v>
      </c>
      <c r="DO9" s="42">
        <f t="shared" si="10"/>
        <v>0.55271753091856579</v>
      </c>
      <c r="DQ9" s="20" t="s">
        <v>44</v>
      </c>
      <c r="DR9" s="42">
        <v>-2.4031997988890323E-2</v>
      </c>
      <c r="DS9" s="42">
        <v>1.3314142267552469E-2</v>
      </c>
      <c r="DT9" s="42">
        <v>0.23449958677592347</v>
      </c>
      <c r="DU9" s="42">
        <v>0.49737569961786343</v>
      </c>
      <c r="DV9" s="54">
        <v>0.54760856707275418</v>
      </c>
      <c r="DW9" s="16"/>
      <c r="DZ9" s="13"/>
    </row>
    <row r="10" spans="1:130" ht="21">
      <c r="A10" s="20" t="s">
        <v>35</v>
      </c>
      <c r="B10" s="12" t="s">
        <v>92</v>
      </c>
      <c r="C10" s="14">
        <v>1838</v>
      </c>
      <c r="D10">
        <v>1666</v>
      </c>
      <c r="E10">
        <v>1822</v>
      </c>
      <c r="F10">
        <v>1549</v>
      </c>
      <c r="G10">
        <v>1640</v>
      </c>
      <c r="H10">
        <v>1640</v>
      </c>
      <c r="I10">
        <v>1860</v>
      </c>
      <c r="J10">
        <v>2023</v>
      </c>
      <c r="K10">
        <v>1909</v>
      </c>
      <c r="L10">
        <v>1733</v>
      </c>
      <c r="M10">
        <v>1768</v>
      </c>
      <c r="N10">
        <v>1767</v>
      </c>
      <c r="O10" s="15">
        <v>2002</v>
      </c>
      <c r="P10">
        <v>1747</v>
      </c>
      <c r="Q10">
        <v>1866</v>
      </c>
      <c r="R10">
        <v>1744</v>
      </c>
      <c r="S10">
        <v>1973</v>
      </c>
      <c r="T10">
        <v>1893</v>
      </c>
      <c r="U10">
        <v>2066</v>
      </c>
      <c r="V10">
        <v>1957</v>
      </c>
      <c r="W10">
        <v>1548</v>
      </c>
      <c r="X10">
        <v>1800</v>
      </c>
      <c r="Y10">
        <v>1793</v>
      </c>
      <c r="Z10">
        <v>1839</v>
      </c>
      <c r="AA10" s="16">
        <v>1832</v>
      </c>
      <c r="AB10">
        <v>1799</v>
      </c>
      <c r="AC10">
        <v>1935</v>
      </c>
      <c r="AD10">
        <v>1939</v>
      </c>
      <c r="AE10">
        <v>2041</v>
      </c>
      <c r="AF10">
        <v>1963</v>
      </c>
      <c r="AG10">
        <v>2109</v>
      </c>
      <c r="AH10">
        <v>1957</v>
      </c>
      <c r="AI10">
        <v>1800</v>
      </c>
      <c r="AJ10">
        <v>1941</v>
      </c>
      <c r="AK10">
        <v>1828</v>
      </c>
      <c r="AL10">
        <v>1959</v>
      </c>
      <c r="AM10" s="17">
        <v>1957</v>
      </c>
      <c r="AN10">
        <v>1873</v>
      </c>
      <c r="AO10">
        <v>1906</v>
      </c>
      <c r="AP10">
        <v>1962</v>
      </c>
      <c r="AQ10">
        <v>2060</v>
      </c>
      <c r="AR10">
        <v>2107</v>
      </c>
      <c r="AS10">
        <v>2220</v>
      </c>
      <c r="AT10">
        <v>2235</v>
      </c>
      <c r="AU10">
        <v>2067</v>
      </c>
      <c r="AV10">
        <v>2035</v>
      </c>
      <c r="AW10">
        <v>1883</v>
      </c>
      <c r="AX10">
        <v>1920</v>
      </c>
      <c r="AY10" s="3">
        <v>1922</v>
      </c>
      <c r="AZ10" s="3">
        <v>1696</v>
      </c>
      <c r="BA10" s="3">
        <v>1961</v>
      </c>
      <c r="BB10" s="3">
        <v>1905</v>
      </c>
      <c r="BC10" s="3">
        <v>2136</v>
      </c>
      <c r="BD10" s="3">
        <v>2157</v>
      </c>
      <c r="BE10" s="3">
        <v>2148</v>
      </c>
      <c r="BF10" s="3">
        <v>1910</v>
      </c>
      <c r="BG10" s="3">
        <v>1977</v>
      </c>
      <c r="BH10" s="3">
        <v>1891</v>
      </c>
      <c r="BI10" s="3">
        <v>1868</v>
      </c>
      <c r="BJ10" s="3">
        <v>1994</v>
      </c>
      <c r="BK10" s="3">
        <v>2079</v>
      </c>
      <c r="BL10" s="3">
        <v>1752</v>
      </c>
      <c r="BM10" s="3">
        <v>2080</v>
      </c>
      <c r="BN10" s="3">
        <v>1910</v>
      </c>
      <c r="BO10" s="3">
        <v>2112</v>
      </c>
      <c r="BP10" s="3">
        <v>2110</v>
      </c>
      <c r="BQ10" s="3">
        <v>2245</v>
      </c>
      <c r="BR10" s="3">
        <v>2194</v>
      </c>
      <c r="BS10" s="3">
        <v>2054</v>
      </c>
      <c r="BT10" s="3">
        <v>1981</v>
      </c>
      <c r="BU10" s="3">
        <v>1909</v>
      </c>
      <c r="BV10" s="3">
        <v>2094</v>
      </c>
      <c r="BW10" s="50">
        <v>2189</v>
      </c>
      <c r="BX10" s="51">
        <v>1863</v>
      </c>
      <c r="BY10" s="51">
        <v>2137</v>
      </c>
      <c r="BZ10" s="51">
        <v>2106</v>
      </c>
      <c r="CA10" s="51">
        <v>2534</v>
      </c>
      <c r="CB10" s="51">
        <v>3057</v>
      </c>
      <c r="CC10" s="51">
        <v>3004</v>
      </c>
      <c r="CD10" s="51">
        <v>2547</v>
      </c>
      <c r="CE10" s="51">
        <v>2402</v>
      </c>
      <c r="CF10" s="51">
        <v>2217</v>
      </c>
      <c r="CG10" s="51">
        <v>2444</v>
      </c>
      <c r="CH10" s="51">
        <v>2830</v>
      </c>
      <c r="CI10">
        <v>2872</v>
      </c>
      <c r="CJ10">
        <v>2425</v>
      </c>
      <c r="CK10">
        <v>3286</v>
      </c>
      <c r="CL10" s="39">
        <v>4173</v>
      </c>
      <c r="CM10" s="39">
        <v>3225</v>
      </c>
      <c r="CN10" s="39">
        <v>2656</v>
      </c>
      <c r="CO10" s="39">
        <v>2545</v>
      </c>
      <c r="CP10" s="39">
        <v>2421</v>
      </c>
      <c r="CQ10" s="39">
        <v>2293</v>
      </c>
      <c r="CR10" s="39"/>
      <c r="CS10" s="12">
        <v>21215</v>
      </c>
      <c r="CT10" s="12">
        <v>22228</v>
      </c>
      <c r="CU10" s="12">
        <v>23103</v>
      </c>
      <c r="CV10" s="12">
        <v>24225</v>
      </c>
      <c r="CW10" s="12">
        <f t="shared" si="11"/>
        <v>23565</v>
      </c>
      <c r="CX10" s="12">
        <f t="shared" si="1"/>
        <v>24520</v>
      </c>
      <c r="CY10" s="12">
        <f t="shared" si="2"/>
        <v>29330</v>
      </c>
      <c r="CZ10" s="12">
        <f t="shared" si="3"/>
        <v>25896</v>
      </c>
      <c r="DA10" s="12">
        <f t="shared" si="4"/>
        <v>36312</v>
      </c>
      <c r="DB10" s="12">
        <f t="shared" si="5"/>
        <v>34528</v>
      </c>
      <c r="DC10" s="12"/>
      <c r="DD10" s="13">
        <f>AVERAGE(CS10:CV10)</f>
        <v>22692.75</v>
      </c>
      <c r="DE10" s="13">
        <f>AVERAGE(CS10:CW10)</f>
        <v>22867.200000000001</v>
      </c>
      <c r="DF10" s="13">
        <f>AVERAGE(CT10:CX10)</f>
        <v>23528.2</v>
      </c>
      <c r="DG10" s="13">
        <f>CW10-DD10</f>
        <v>872.25</v>
      </c>
      <c r="DH10" s="13">
        <f>CX10-DE10</f>
        <v>1652.7999999999993</v>
      </c>
      <c r="DI10" s="13">
        <f>CY10-DF10</f>
        <v>5801.7999999999993</v>
      </c>
      <c r="DJ10" s="13">
        <f t="shared" si="6"/>
        <v>10999.8</v>
      </c>
      <c r="DL10" s="42">
        <f t="shared" si="7"/>
        <v>3.8437386389926297E-2</v>
      </c>
      <c r="DM10" s="42">
        <f t="shared" si="8"/>
        <v>7.2278197593059021E-2</v>
      </c>
      <c r="DN10" s="42">
        <f t="shared" si="9"/>
        <v>0.24658919934376616</v>
      </c>
      <c r="DO10" s="42">
        <f t="shared" si="10"/>
        <v>0.46751557705221813</v>
      </c>
      <c r="DQ10" s="20" t="s">
        <v>35</v>
      </c>
      <c r="DR10" s="42">
        <v>3.4694362201843791E-2</v>
      </c>
      <c r="DS10" s="42">
        <v>5.6898971802409319E-2</v>
      </c>
      <c r="DT10" s="42">
        <v>0.22174213523559236</v>
      </c>
      <c r="DU10" s="42">
        <v>0.42908717063439794</v>
      </c>
      <c r="DV10" s="54">
        <v>0.5836610020336338</v>
      </c>
      <c r="DW10" s="16"/>
      <c r="DZ10" s="13"/>
    </row>
    <row r="11" spans="1:130" ht="21">
      <c r="A11" s="20" t="s">
        <v>43</v>
      </c>
      <c r="B11" s="12" t="s">
        <v>100</v>
      </c>
      <c r="C11" s="14">
        <v>2943</v>
      </c>
      <c r="D11">
        <v>2558</v>
      </c>
      <c r="E11">
        <v>2799</v>
      </c>
      <c r="F11">
        <v>2849</v>
      </c>
      <c r="G11">
        <v>3035</v>
      </c>
      <c r="H11">
        <v>2896</v>
      </c>
      <c r="I11">
        <v>2926</v>
      </c>
      <c r="J11">
        <v>2936</v>
      </c>
      <c r="K11">
        <v>2852</v>
      </c>
      <c r="L11">
        <v>3108</v>
      </c>
      <c r="M11">
        <v>2637</v>
      </c>
      <c r="N11">
        <v>2972</v>
      </c>
      <c r="O11" s="15">
        <v>3045</v>
      </c>
      <c r="P11">
        <v>2530</v>
      </c>
      <c r="Q11">
        <v>2904</v>
      </c>
      <c r="R11">
        <v>3135</v>
      </c>
      <c r="S11">
        <v>3420</v>
      </c>
      <c r="T11">
        <v>3044</v>
      </c>
      <c r="U11">
        <v>3006</v>
      </c>
      <c r="V11">
        <v>2968</v>
      </c>
      <c r="W11">
        <v>2935</v>
      </c>
      <c r="X11">
        <v>3347</v>
      </c>
      <c r="Y11">
        <v>2735</v>
      </c>
      <c r="Z11">
        <v>2903</v>
      </c>
      <c r="AA11" s="16">
        <v>2935</v>
      </c>
      <c r="AB11">
        <v>2757</v>
      </c>
      <c r="AC11">
        <v>2970</v>
      </c>
      <c r="AD11">
        <v>3068</v>
      </c>
      <c r="AE11">
        <v>3026</v>
      </c>
      <c r="AF11">
        <v>2860</v>
      </c>
      <c r="AG11">
        <v>3106</v>
      </c>
      <c r="AH11">
        <v>2975</v>
      </c>
      <c r="AI11">
        <v>2838</v>
      </c>
      <c r="AJ11">
        <v>2940</v>
      </c>
      <c r="AK11">
        <v>2780</v>
      </c>
      <c r="AL11">
        <v>2930</v>
      </c>
      <c r="AM11" s="17">
        <v>3032</v>
      </c>
      <c r="AN11">
        <v>2684</v>
      </c>
      <c r="AO11">
        <v>3038</v>
      </c>
      <c r="AP11">
        <v>3313</v>
      </c>
      <c r="AQ11">
        <v>3171</v>
      </c>
      <c r="AR11">
        <v>3024</v>
      </c>
      <c r="AS11">
        <v>3382</v>
      </c>
      <c r="AT11">
        <v>3061</v>
      </c>
      <c r="AU11">
        <v>3002</v>
      </c>
      <c r="AV11">
        <v>3578</v>
      </c>
      <c r="AW11">
        <v>2748</v>
      </c>
      <c r="AX11">
        <v>2917</v>
      </c>
      <c r="AY11" s="3">
        <v>2970</v>
      </c>
      <c r="AZ11" s="3">
        <v>2627</v>
      </c>
      <c r="BA11" s="3">
        <v>3254</v>
      </c>
      <c r="BB11" s="3">
        <v>3385</v>
      </c>
      <c r="BC11" s="3">
        <v>3201</v>
      </c>
      <c r="BD11" s="3">
        <v>3004</v>
      </c>
      <c r="BE11" s="3">
        <v>3142</v>
      </c>
      <c r="BF11" s="3">
        <v>3007</v>
      </c>
      <c r="BG11" s="3">
        <v>3005</v>
      </c>
      <c r="BH11" s="3">
        <v>3058</v>
      </c>
      <c r="BI11" s="3">
        <v>2816</v>
      </c>
      <c r="BJ11" s="3">
        <v>3021</v>
      </c>
      <c r="BK11" s="3">
        <v>3095</v>
      </c>
      <c r="BL11" s="3">
        <v>2731</v>
      </c>
      <c r="BM11" s="3">
        <v>3018</v>
      </c>
      <c r="BN11" s="3">
        <v>3221</v>
      </c>
      <c r="BO11" s="3">
        <v>3279</v>
      </c>
      <c r="BP11" s="3">
        <v>3371</v>
      </c>
      <c r="BQ11" s="3">
        <v>3494</v>
      </c>
      <c r="BR11" s="3">
        <v>3170</v>
      </c>
      <c r="BS11" s="3">
        <v>3371</v>
      </c>
      <c r="BT11" s="3">
        <v>3204</v>
      </c>
      <c r="BU11" s="3">
        <v>3005</v>
      </c>
      <c r="BV11" s="3">
        <v>3167</v>
      </c>
      <c r="BW11" s="50">
        <v>3170</v>
      </c>
      <c r="BX11" s="51">
        <v>2707</v>
      </c>
      <c r="BY11" s="51">
        <v>3008</v>
      </c>
      <c r="BZ11" s="51">
        <v>2949</v>
      </c>
      <c r="CA11" s="51">
        <v>3117</v>
      </c>
      <c r="CB11" s="51">
        <v>3450</v>
      </c>
      <c r="CC11" s="51">
        <v>4540</v>
      </c>
      <c r="CD11" s="51">
        <v>4807</v>
      </c>
      <c r="CE11" s="51">
        <v>4653</v>
      </c>
      <c r="CF11" s="51">
        <v>4565</v>
      </c>
      <c r="CG11" s="51">
        <v>3363</v>
      </c>
      <c r="CH11" s="51">
        <v>3403</v>
      </c>
      <c r="CI11">
        <v>3669</v>
      </c>
      <c r="CJ11">
        <v>3778</v>
      </c>
      <c r="CK11">
        <v>6938</v>
      </c>
      <c r="CL11" s="39">
        <v>6336</v>
      </c>
      <c r="CM11" s="39">
        <v>4965</v>
      </c>
      <c r="CN11" s="39">
        <v>5148</v>
      </c>
      <c r="CO11" s="39">
        <v>5191</v>
      </c>
      <c r="CP11" s="39">
        <v>4983</v>
      </c>
      <c r="CQ11" s="39">
        <v>4148</v>
      </c>
      <c r="CR11" s="39"/>
      <c r="CS11" s="12">
        <v>34511</v>
      </c>
      <c r="CT11" s="12">
        <v>35972</v>
      </c>
      <c r="CU11" s="12">
        <v>35185</v>
      </c>
      <c r="CV11" s="12">
        <v>36950</v>
      </c>
      <c r="CW11" s="12">
        <f t="shared" si="11"/>
        <v>36490</v>
      </c>
      <c r="CX11" s="12">
        <f t="shared" si="1"/>
        <v>38126</v>
      </c>
      <c r="CY11" s="12">
        <f t="shared" si="2"/>
        <v>43732</v>
      </c>
      <c r="CZ11" s="12">
        <f t="shared" si="3"/>
        <v>45156</v>
      </c>
      <c r="DA11" s="12">
        <f t="shared" si="4"/>
        <v>61757.142857142855</v>
      </c>
      <c r="DB11" s="12">
        <f t="shared" si="5"/>
        <v>60208</v>
      </c>
      <c r="DC11" s="12"/>
      <c r="DD11" s="13">
        <f>AVERAGE(CS11:CV11)</f>
        <v>35654.5</v>
      </c>
      <c r="DE11" s="13">
        <f>AVERAGE(CS11:CW11)</f>
        <v>35821.599999999999</v>
      </c>
      <c r="DF11" s="13">
        <f>AVERAGE(CT11:CX11)</f>
        <v>36544.6</v>
      </c>
      <c r="DG11" s="13">
        <f>CW11-DD11</f>
        <v>835.5</v>
      </c>
      <c r="DH11" s="13">
        <f>CX11-DE11</f>
        <v>2304.4000000000015</v>
      </c>
      <c r="DI11" s="13">
        <f>CY11-DF11</f>
        <v>7187.4000000000015</v>
      </c>
      <c r="DJ11" s="13">
        <f t="shared" si="6"/>
        <v>23663.4</v>
      </c>
      <c r="DL11" s="42">
        <f t="shared" si="7"/>
        <v>2.3433227222370248E-2</v>
      </c>
      <c r="DM11" s="42">
        <f t="shared" si="8"/>
        <v>6.4329901511936974E-2</v>
      </c>
      <c r="DN11" s="42">
        <f t="shared" si="9"/>
        <v>0.19667474811600077</v>
      </c>
      <c r="DO11" s="42">
        <f t="shared" si="10"/>
        <v>0.6475211111901622</v>
      </c>
      <c r="DQ11" s="20" t="s">
        <v>43</v>
      </c>
      <c r="DR11" s="42">
        <v>-1.4517274984997558E-2</v>
      </c>
      <c r="DS11" s="42">
        <v>1.836359732538145E-2</v>
      </c>
      <c r="DT11" s="42">
        <v>0.14475532599083149</v>
      </c>
      <c r="DU11" s="42">
        <v>0.56969789360321077</v>
      </c>
      <c r="DV11" s="54">
        <v>0.5723757339295128</v>
      </c>
      <c r="DW11" s="16"/>
      <c r="DZ11" s="13"/>
    </row>
    <row r="12" spans="1:130" ht="21">
      <c r="A12" t="s">
        <v>25</v>
      </c>
      <c r="B12" s="12" t="s">
        <v>82</v>
      </c>
      <c r="C12" s="14">
        <v>1905</v>
      </c>
      <c r="D12">
        <v>1701</v>
      </c>
      <c r="E12">
        <v>1845</v>
      </c>
      <c r="F12">
        <v>2035</v>
      </c>
      <c r="G12">
        <v>2169</v>
      </c>
      <c r="H12">
        <v>1984</v>
      </c>
      <c r="I12">
        <v>2018</v>
      </c>
      <c r="J12">
        <v>2103</v>
      </c>
      <c r="K12">
        <v>2028</v>
      </c>
      <c r="L12">
        <v>2009</v>
      </c>
      <c r="M12">
        <v>2055</v>
      </c>
      <c r="N12">
        <v>2007</v>
      </c>
      <c r="O12" s="15">
        <v>2131</v>
      </c>
      <c r="P12">
        <v>1831</v>
      </c>
      <c r="Q12">
        <v>2252</v>
      </c>
      <c r="R12">
        <v>2396</v>
      </c>
      <c r="S12">
        <v>2285</v>
      </c>
      <c r="T12">
        <v>1973</v>
      </c>
      <c r="U12">
        <v>2137</v>
      </c>
      <c r="V12">
        <v>2020</v>
      </c>
      <c r="W12">
        <v>1989</v>
      </c>
      <c r="X12">
        <v>2087</v>
      </c>
      <c r="Y12">
        <v>1985</v>
      </c>
      <c r="Z12">
        <v>2069</v>
      </c>
      <c r="AA12" s="16">
        <v>2177</v>
      </c>
      <c r="AB12">
        <v>2072</v>
      </c>
      <c r="AC12">
        <v>2364</v>
      </c>
      <c r="AD12">
        <v>2373</v>
      </c>
      <c r="AE12">
        <v>2299</v>
      </c>
      <c r="AF12">
        <v>2095</v>
      </c>
      <c r="AG12">
        <v>2241</v>
      </c>
      <c r="AH12">
        <v>2110</v>
      </c>
      <c r="AI12">
        <v>2046</v>
      </c>
      <c r="AJ12">
        <v>2070</v>
      </c>
      <c r="AK12">
        <v>1943</v>
      </c>
      <c r="AL12">
        <v>1913</v>
      </c>
      <c r="AM12" s="17">
        <v>2161</v>
      </c>
      <c r="AN12">
        <v>2080</v>
      </c>
      <c r="AO12">
        <v>2590</v>
      </c>
      <c r="AP12">
        <v>2278</v>
      </c>
      <c r="AQ12">
        <v>2369</v>
      </c>
      <c r="AR12">
        <v>2178</v>
      </c>
      <c r="AS12">
        <v>2269</v>
      </c>
      <c r="AT12">
        <v>2092</v>
      </c>
      <c r="AU12">
        <v>2085</v>
      </c>
      <c r="AV12">
        <v>2015</v>
      </c>
      <c r="AW12">
        <v>1879</v>
      </c>
      <c r="AX12">
        <v>2093</v>
      </c>
      <c r="AY12" s="3">
        <v>2187</v>
      </c>
      <c r="AZ12" s="3">
        <v>1976</v>
      </c>
      <c r="BA12" s="3">
        <v>2170</v>
      </c>
      <c r="BB12" s="3">
        <v>2310</v>
      </c>
      <c r="BC12" s="3">
        <v>2506</v>
      </c>
      <c r="BD12" s="3">
        <v>2191</v>
      </c>
      <c r="BE12" s="3">
        <v>2201</v>
      </c>
      <c r="BF12" s="3">
        <v>2169</v>
      </c>
      <c r="BG12" s="3">
        <v>2157</v>
      </c>
      <c r="BH12" s="3">
        <v>2026</v>
      </c>
      <c r="BI12" s="3">
        <v>1985</v>
      </c>
      <c r="BJ12" s="3">
        <v>2156</v>
      </c>
      <c r="BK12" s="3">
        <v>2309</v>
      </c>
      <c r="BL12" s="3">
        <v>2012</v>
      </c>
      <c r="BM12" s="3">
        <v>2293</v>
      </c>
      <c r="BN12" s="3">
        <v>2291</v>
      </c>
      <c r="BO12" s="3">
        <v>2447</v>
      </c>
      <c r="BP12" s="3">
        <v>2366</v>
      </c>
      <c r="BQ12" s="3">
        <v>2312</v>
      </c>
      <c r="BR12" s="3">
        <v>2215</v>
      </c>
      <c r="BS12" s="3">
        <v>2237</v>
      </c>
      <c r="BT12" s="3">
        <v>2098</v>
      </c>
      <c r="BU12" s="3">
        <v>1979</v>
      </c>
      <c r="BV12" s="3">
        <v>2138</v>
      </c>
      <c r="BW12" s="50">
        <v>2001</v>
      </c>
      <c r="BX12" s="51">
        <v>1826</v>
      </c>
      <c r="BY12" s="51">
        <v>2125</v>
      </c>
      <c r="BZ12" s="51">
        <v>2482</v>
      </c>
      <c r="CA12" s="51">
        <v>3147</v>
      </c>
      <c r="CB12" s="51">
        <v>3429</v>
      </c>
      <c r="CC12" s="51">
        <v>3166</v>
      </c>
      <c r="CD12" s="51">
        <v>2493</v>
      </c>
      <c r="CE12" s="51">
        <v>2421</v>
      </c>
      <c r="CF12" s="51">
        <v>2242</v>
      </c>
      <c r="CG12" s="51">
        <v>2226</v>
      </c>
      <c r="CH12" s="51">
        <v>2346</v>
      </c>
      <c r="CI12">
        <v>2376</v>
      </c>
      <c r="CJ12">
        <v>2350</v>
      </c>
      <c r="CK12">
        <v>3544</v>
      </c>
      <c r="CL12" s="39">
        <v>3588</v>
      </c>
      <c r="CM12" s="39">
        <v>3264</v>
      </c>
      <c r="CN12" s="39">
        <v>3194</v>
      </c>
      <c r="CO12" s="39">
        <v>2866</v>
      </c>
      <c r="CP12" s="39">
        <v>2471</v>
      </c>
      <c r="CQ12" s="39">
        <v>2113</v>
      </c>
      <c r="CR12" s="39"/>
      <c r="CS12" s="12">
        <v>23859</v>
      </c>
      <c r="CT12" s="12">
        <v>25155</v>
      </c>
      <c r="CU12" s="12">
        <v>25703</v>
      </c>
      <c r="CV12" s="12">
        <v>26089</v>
      </c>
      <c r="CW12" s="12">
        <f t="shared" si="11"/>
        <v>26034</v>
      </c>
      <c r="CX12" s="12">
        <f t="shared" si="1"/>
        <v>26697</v>
      </c>
      <c r="CY12" s="12">
        <f t="shared" si="2"/>
        <v>29904</v>
      </c>
      <c r="CZ12" s="12">
        <f t="shared" si="3"/>
        <v>25766</v>
      </c>
      <c r="DA12" s="12">
        <f t="shared" si="4"/>
        <v>36312</v>
      </c>
      <c r="DB12" s="12">
        <f t="shared" si="5"/>
        <v>34354.666666666664</v>
      </c>
      <c r="DC12" s="12"/>
      <c r="DD12" s="13">
        <f>AVERAGE(CS12:CV12)</f>
        <v>25201.5</v>
      </c>
      <c r="DE12" s="13">
        <f>AVERAGE(CS12:CW12)</f>
        <v>25368</v>
      </c>
      <c r="DF12" s="13">
        <f>AVERAGE(CT12:CX12)</f>
        <v>25935.599999999999</v>
      </c>
      <c r="DG12" s="13">
        <f>CW12-DD12</f>
        <v>832.5</v>
      </c>
      <c r="DH12" s="13">
        <f>CX12-DE12</f>
        <v>1329</v>
      </c>
      <c r="DI12" s="13">
        <f>CY12-DF12</f>
        <v>3968.4000000000015</v>
      </c>
      <c r="DJ12" s="13">
        <f t="shared" si="6"/>
        <v>8419.0666666666657</v>
      </c>
      <c r="DL12" s="42">
        <f t="shared" si="7"/>
        <v>3.3033747991191E-2</v>
      </c>
      <c r="DM12" s="42">
        <f t="shared" si="8"/>
        <v>5.2388836329233683E-2</v>
      </c>
      <c r="DN12" s="42">
        <f t="shared" si="9"/>
        <v>0.1530097626428539</v>
      </c>
      <c r="DO12" s="42">
        <f t="shared" si="10"/>
        <v>0.32461430106366024</v>
      </c>
      <c r="DQ12" t="s">
        <v>25</v>
      </c>
      <c r="DR12" s="42">
        <v>1.7816679063186926E-2</v>
      </c>
      <c r="DS12" s="42">
        <v>3.4132722410142841E-2</v>
      </c>
      <c r="DT12" s="42">
        <v>0.13352412893377233</v>
      </c>
      <c r="DU12" s="42">
        <v>0.28615338067756746</v>
      </c>
      <c r="DV12" s="42">
        <v>0.24281031260181932</v>
      </c>
      <c r="DW12" s="16"/>
      <c r="DZ12" s="13"/>
    </row>
    <row r="13" spans="1:130" ht="21">
      <c r="A13" s="20" t="s">
        <v>42</v>
      </c>
      <c r="B13" s="12" t="s">
        <v>99</v>
      </c>
      <c r="C13" s="14">
        <v>1333</v>
      </c>
      <c r="D13">
        <v>1199</v>
      </c>
      <c r="E13">
        <v>1394</v>
      </c>
      <c r="F13">
        <v>1357</v>
      </c>
      <c r="G13">
        <v>1387</v>
      </c>
      <c r="H13">
        <v>1364</v>
      </c>
      <c r="I13">
        <v>1419</v>
      </c>
      <c r="J13">
        <v>1420</v>
      </c>
      <c r="K13">
        <v>1435</v>
      </c>
      <c r="L13">
        <v>1413</v>
      </c>
      <c r="M13">
        <v>1257</v>
      </c>
      <c r="N13">
        <v>1275</v>
      </c>
      <c r="O13" s="15">
        <v>1315</v>
      </c>
      <c r="P13">
        <v>1195</v>
      </c>
      <c r="Q13">
        <v>1304</v>
      </c>
      <c r="R13">
        <v>1400</v>
      </c>
      <c r="S13">
        <v>1520</v>
      </c>
      <c r="T13">
        <v>1349</v>
      </c>
      <c r="U13">
        <v>1491</v>
      </c>
      <c r="V13">
        <v>1292</v>
      </c>
      <c r="W13">
        <v>1371</v>
      </c>
      <c r="X13">
        <v>1443</v>
      </c>
      <c r="Y13">
        <v>1333</v>
      </c>
      <c r="Z13">
        <v>1438</v>
      </c>
      <c r="AA13" s="16">
        <v>1397</v>
      </c>
      <c r="AB13">
        <v>1331</v>
      </c>
      <c r="AC13">
        <v>1382</v>
      </c>
      <c r="AD13">
        <v>1588</v>
      </c>
      <c r="AE13">
        <v>1455</v>
      </c>
      <c r="AF13">
        <v>1135</v>
      </c>
      <c r="AG13">
        <v>1474</v>
      </c>
      <c r="AH13">
        <v>1194</v>
      </c>
      <c r="AI13">
        <v>1163</v>
      </c>
      <c r="AJ13">
        <v>1454</v>
      </c>
      <c r="AK13">
        <v>1279</v>
      </c>
      <c r="AL13">
        <v>1314</v>
      </c>
      <c r="AM13" s="17">
        <v>1435</v>
      </c>
      <c r="AN13">
        <v>1198</v>
      </c>
      <c r="AO13">
        <v>1453</v>
      </c>
      <c r="AP13">
        <v>1431</v>
      </c>
      <c r="AQ13">
        <v>1468</v>
      </c>
      <c r="AR13">
        <v>1424</v>
      </c>
      <c r="AS13">
        <v>1583</v>
      </c>
      <c r="AT13">
        <v>1450</v>
      </c>
      <c r="AU13">
        <v>1473</v>
      </c>
      <c r="AV13">
        <v>1490</v>
      </c>
      <c r="AW13">
        <v>1322</v>
      </c>
      <c r="AX13">
        <v>1479</v>
      </c>
      <c r="AY13" s="3">
        <v>1545</v>
      </c>
      <c r="AZ13" s="3">
        <v>1394</v>
      </c>
      <c r="BA13" s="3">
        <v>1587</v>
      </c>
      <c r="BB13" s="3">
        <v>1548</v>
      </c>
      <c r="BC13" s="3">
        <v>1538</v>
      </c>
      <c r="BD13" s="3">
        <v>1496</v>
      </c>
      <c r="BE13" s="3">
        <v>1529</v>
      </c>
      <c r="BF13" s="3">
        <v>1469</v>
      </c>
      <c r="BG13" s="3">
        <v>1454</v>
      </c>
      <c r="BH13" s="3">
        <v>1407</v>
      </c>
      <c r="BI13" s="3">
        <v>1311</v>
      </c>
      <c r="BJ13" s="3">
        <v>1498</v>
      </c>
      <c r="BK13" s="3">
        <v>1352</v>
      </c>
      <c r="BL13" s="3">
        <v>1199</v>
      </c>
      <c r="BM13" s="3">
        <v>1503</v>
      </c>
      <c r="BN13" s="3">
        <v>1479</v>
      </c>
      <c r="BO13" s="3">
        <v>1559</v>
      </c>
      <c r="BP13" s="3">
        <v>1531</v>
      </c>
      <c r="BQ13" s="3">
        <v>1569</v>
      </c>
      <c r="BR13" s="3">
        <v>1518</v>
      </c>
      <c r="BS13" s="3">
        <v>1716</v>
      </c>
      <c r="BT13" s="3">
        <v>1544</v>
      </c>
      <c r="BU13" s="3">
        <v>1392</v>
      </c>
      <c r="BV13" s="3">
        <v>1518</v>
      </c>
      <c r="BW13" s="50">
        <v>1390</v>
      </c>
      <c r="BX13" s="51">
        <v>1208</v>
      </c>
      <c r="BY13" s="51">
        <v>1419</v>
      </c>
      <c r="BZ13" s="51">
        <v>1251</v>
      </c>
      <c r="CA13" s="51">
        <v>1252</v>
      </c>
      <c r="CB13" s="51">
        <v>1913</v>
      </c>
      <c r="CC13" s="51">
        <v>2394</v>
      </c>
      <c r="CD13" s="51">
        <v>2277</v>
      </c>
      <c r="CE13" s="51">
        <v>2026</v>
      </c>
      <c r="CF13" s="51">
        <v>2101</v>
      </c>
      <c r="CG13" s="51">
        <v>1540</v>
      </c>
      <c r="CH13" s="51">
        <v>1581</v>
      </c>
      <c r="CI13">
        <v>1988</v>
      </c>
      <c r="CJ13">
        <v>1818</v>
      </c>
      <c r="CK13">
        <v>3291</v>
      </c>
      <c r="CL13" s="39">
        <v>3142</v>
      </c>
      <c r="CM13" s="39">
        <v>2500</v>
      </c>
      <c r="CN13" s="39">
        <v>2243</v>
      </c>
      <c r="CO13" s="39">
        <v>2165</v>
      </c>
      <c r="CP13" s="39">
        <v>2118</v>
      </c>
      <c r="CQ13" s="39">
        <v>1669</v>
      </c>
      <c r="CR13" s="39"/>
      <c r="CS13" s="12">
        <v>16253</v>
      </c>
      <c r="CT13" s="12">
        <v>16451</v>
      </c>
      <c r="CU13" s="12">
        <v>16166</v>
      </c>
      <c r="CV13" s="12">
        <v>17206</v>
      </c>
      <c r="CW13" s="12">
        <f t="shared" si="11"/>
        <v>17776</v>
      </c>
      <c r="CX13" s="12">
        <f t="shared" si="1"/>
        <v>17880</v>
      </c>
      <c r="CY13" s="12">
        <f t="shared" si="2"/>
        <v>20352</v>
      </c>
      <c r="CZ13" s="12">
        <f t="shared" si="3"/>
        <v>20934</v>
      </c>
      <c r="DA13" s="12">
        <f t="shared" si="4"/>
        <v>29394.857142857141</v>
      </c>
      <c r="DB13" s="12">
        <f t="shared" si="5"/>
        <v>27912</v>
      </c>
      <c r="DC13" s="12"/>
      <c r="DD13" s="13">
        <f>AVERAGE(CS13:CV13)</f>
        <v>16519</v>
      </c>
      <c r="DE13" s="13">
        <f>AVERAGE(CS13:CW13)</f>
        <v>16770.400000000001</v>
      </c>
      <c r="DF13" s="13">
        <f>AVERAGE(CT13:CX13)</f>
        <v>17095.8</v>
      </c>
      <c r="DG13" s="13">
        <f>CW13-DD13</f>
        <v>1257</v>
      </c>
      <c r="DH13" s="13">
        <f>CX13-DE13</f>
        <v>1109.5999999999985</v>
      </c>
      <c r="DI13" s="13">
        <f>CY13-DF13</f>
        <v>3256.2000000000007</v>
      </c>
      <c r="DJ13" s="13">
        <f t="shared" si="6"/>
        <v>10816.2</v>
      </c>
      <c r="DL13" s="42">
        <f t="shared" si="7"/>
        <v>7.6094194563835579E-2</v>
      </c>
      <c r="DM13" s="42">
        <f t="shared" si="8"/>
        <v>6.6164194056194156E-2</v>
      </c>
      <c r="DN13" s="42">
        <f t="shared" si="9"/>
        <v>0.19046783420489247</v>
      </c>
      <c r="DO13" s="42">
        <f t="shared" si="10"/>
        <v>0.63268171129751172</v>
      </c>
      <c r="DQ13" s="20" t="s">
        <v>42</v>
      </c>
      <c r="DR13" s="42">
        <v>2.8738290535032594E-2</v>
      </c>
      <c r="DS13" s="42">
        <v>1.6304223186776712E-2</v>
      </c>
      <c r="DT13" s="42">
        <v>0.1375465251107299</v>
      </c>
      <c r="DU13" s="42">
        <v>0.54390917362398505</v>
      </c>
      <c r="DV13" s="54">
        <v>0.6003900532146651</v>
      </c>
      <c r="DW13" s="16"/>
      <c r="DZ13" s="13"/>
    </row>
    <row r="14" spans="1:130" ht="21">
      <c r="A14" s="20" t="s">
        <v>41</v>
      </c>
      <c r="B14" s="12" t="s">
        <v>98</v>
      </c>
      <c r="C14" s="14">
        <v>1196</v>
      </c>
      <c r="D14">
        <v>1071</v>
      </c>
      <c r="E14">
        <v>1162</v>
      </c>
      <c r="F14">
        <v>1127</v>
      </c>
      <c r="G14">
        <v>1231</v>
      </c>
      <c r="H14">
        <v>1314</v>
      </c>
      <c r="I14">
        <v>1328</v>
      </c>
      <c r="J14">
        <v>1274</v>
      </c>
      <c r="K14">
        <v>1182</v>
      </c>
      <c r="L14">
        <v>1436</v>
      </c>
      <c r="M14">
        <v>1164</v>
      </c>
      <c r="N14">
        <v>1233</v>
      </c>
      <c r="O14" s="15">
        <v>1234</v>
      </c>
      <c r="P14">
        <v>1009</v>
      </c>
      <c r="Q14">
        <v>1202</v>
      </c>
      <c r="R14">
        <v>1245</v>
      </c>
      <c r="S14">
        <v>1341</v>
      </c>
      <c r="T14">
        <v>1278</v>
      </c>
      <c r="U14">
        <v>1419</v>
      </c>
      <c r="V14">
        <v>1390</v>
      </c>
      <c r="W14">
        <v>1276</v>
      </c>
      <c r="X14">
        <v>1253</v>
      </c>
      <c r="Y14">
        <v>1212</v>
      </c>
      <c r="Z14">
        <v>1357</v>
      </c>
      <c r="AA14" s="16">
        <v>1351</v>
      </c>
      <c r="AB14">
        <v>1289</v>
      </c>
      <c r="AC14">
        <v>1339</v>
      </c>
      <c r="AD14">
        <v>1452</v>
      </c>
      <c r="AE14">
        <v>1461</v>
      </c>
      <c r="AF14">
        <v>1531</v>
      </c>
      <c r="AG14">
        <v>1481</v>
      </c>
      <c r="AH14">
        <v>1367</v>
      </c>
      <c r="AI14">
        <v>1364</v>
      </c>
      <c r="AJ14">
        <v>1348</v>
      </c>
      <c r="AK14">
        <v>1249</v>
      </c>
      <c r="AL14">
        <v>1223</v>
      </c>
      <c r="AM14" s="17">
        <v>1234</v>
      </c>
      <c r="AN14">
        <v>1164</v>
      </c>
      <c r="AO14">
        <v>1326</v>
      </c>
      <c r="AP14">
        <v>1275</v>
      </c>
      <c r="AQ14">
        <v>1351</v>
      </c>
      <c r="AR14">
        <v>1430</v>
      </c>
      <c r="AS14">
        <v>1429</v>
      </c>
      <c r="AT14">
        <v>1409</v>
      </c>
      <c r="AU14">
        <v>1279</v>
      </c>
      <c r="AV14">
        <v>1280</v>
      </c>
      <c r="AW14">
        <v>1169</v>
      </c>
      <c r="AX14">
        <v>1264</v>
      </c>
      <c r="AY14" s="3">
        <v>1230</v>
      </c>
      <c r="AZ14" s="3">
        <v>1133</v>
      </c>
      <c r="BA14" s="3">
        <v>1382</v>
      </c>
      <c r="BB14" s="3">
        <v>1349</v>
      </c>
      <c r="BC14" s="3">
        <v>1420</v>
      </c>
      <c r="BD14" s="3">
        <v>1458</v>
      </c>
      <c r="BE14" s="3">
        <v>1549</v>
      </c>
      <c r="BF14" s="3">
        <v>1444</v>
      </c>
      <c r="BG14" s="3">
        <v>1311</v>
      </c>
      <c r="BH14" s="3">
        <v>1324</v>
      </c>
      <c r="BI14" s="3">
        <v>1268</v>
      </c>
      <c r="BJ14" s="3">
        <v>1391</v>
      </c>
      <c r="BK14" s="3">
        <v>1312</v>
      </c>
      <c r="BL14" s="3">
        <v>1172</v>
      </c>
      <c r="BM14" s="3">
        <v>1256</v>
      </c>
      <c r="BN14" s="3">
        <v>1302</v>
      </c>
      <c r="BO14" s="3">
        <v>1455</v>
      </c>
      <c r="BP14" s="3">
        <v>1516</v>
      </c>
      <c r="BQ14" s="3">
        <v>1580</v>
      </c>
      <c r="BR14" s="3">
        <v>1537</v>
      </c>
      <c r="BS14" s="3">
        <v>1472</v>
      </c>
      <c r="BT14" s="3">
        <v>1348</v>
      </c>
      <c r="BU14" s="3">
        <v>1298</v>
      </c>
      <c r="BV14" s="3">
        <v>1305</v>
      </c>
      <c r="BW14" s="50">
        <v>1360</v>
      </c>
      <c r="BX14" s="51">
        <v>1271</v>
      </c>
      <c r="BY14" s="51">
        <v>1489</v>
      </c>
      <c r="BZ14" s="51">
        <v>1314</v>
      </c>
      <c r="CA14" s="51">
        <v>1339</v>
      </c>
      <c r="CB14" s="51">
        <v>1431</v>
      </c>
      <c r="CC14" s="51">
        <v>1727</v>
      </c>
      <c r="CD14" s="51">
        <v>1929</v>
      </c>
      <c r="CE14" s="51">
        <v>1883</v>
      </c>
      <c r="CF14" s="51">
        <v>1914</v>
      </c>
      <c r="CG14" s="51">
        <v>1432</v>
      </c>
      <c r="CH14" s="51">
        <v>1930</v>
      </c>
      <c r="CI14">
        <v>1891</v>
      </c>
      <c r="CJ14">
        <v>1613</v>
      </c>
      <c r="CK14">
        <v>2465</v>
      </c>
      <c r="CL14" s="39">
        <v>2774</v>
      </c>
      <c r="CM14" s="39">
        <v>2539</v>
      </c>
      <c r="CN14" s="39">
        <v>2838</v>
      </c>
      <c r="CO14" s="39">
        <v>2429</v>
      </c>
      <c r="CP14" s="39">
        <v>1974</v>
      </c>
      <c r="CQ14" s="39">
        <v>1621</v>
      </c>
      <c r="CR14" s="39"/>
      <c r="CS14" s="12">
        <v>14718</v>
      </c>
      <c r="CT14" s="12">
        <v>15216</v>
      </c>
      <c r="CU14" s="12">
        <v>16455</v>
      </c>
      <c r="CV14" s="12">
        <v>15610</v>
      </c>
      <c r="CW14" s="12">
        <f t="shared" si="11"/>
        <v>16259</v>
      </c>
      <c r="CX14" s="12">
        <f t="shared" si="1"/>
        <v>16553</v>
      </c>
      <c r="CY14" s="12">
        <f t="shared" si="2"/>
        <v>19019</v>
      </c>
      <c r="CZ14" s="12">
        <f t="shared" si="3"/>
        <v>20144</v>
      </c>
      <c r="DA14" s="12">
        <f t="shared" si="4"/>
        <v>28369.71428571429</v>
      </c>
      <c r="DB14" s="12">
        <f t="shared" si="5"/>
        <v>26858.666666666664</v>
      </c>
      <c r="DC14" s="12"/>
      <c r="DD14" s="13">
        <f>AVERAGE(CS14:CV14)</f>
        <v>15499.75</v>
      </c>
      <c r="DE14" s="13">
        <f>AVERAGE(CS14:CW14)</f>
        <v>15651.6</v>
      </c>
      <c r="DF14" s="13">
        <f>AVERAGE(CT14:CX14)</f>
        <v>16018.6</v>
      </c>
      <c r="DG14" s="13">
        <f>CW14-DD14</f>
        <v>759.25</v>
      </c>
      <c r="DH14" s="13">
        <f>CX14-DE14</f>
        <v>901.39999999999964</v>
      </c>
      <c r="DI14" s="13">
        <f>CY14-DF14</f>
        <v>3000.3999999999996</v>
      </c>
      <c r="DJ14" s="13">
        <f t="shared" si="6"/>
        <v>10840.066666666664</v>
      </c>
      <c r="DL14" s="42">
        <f t="shared" si="7"/>
        <v>4.8984661042920048E-2</v>
      </c>
      <c r="DM14" s="42">
        <f t="shared" si="8"/>
        <v>5.7591556134836033E-2</v>
      </c>
      <c r="DN14" s="42">
        <f t="shared" si="9"/>
        <v>0.18730725531569548</v>
      </c>
      <c r="DO14" s="42">
        <f t="shared" si="10"/>
        <v>0.6767174825931519</v>
      </c>
      <c r="DQ14" s="20" t="s">
        <v>41</v>
      </c>
      <c r="DR14" s="42">
        <v>1.9553179549300276E-2</v>
      </c>
      <c r="DS14" s="42">
        <v>2.2425603171719481E-2</v>
      </c>
      <c r="DT14" s="42">
        <v>0.14741191585221089</v>
      </c>
      <c r="DU14" s="42">
        <v>0.60647676009143081</v>
      </c>
      <c r="DV14" s="54">
        <v>0.5505699938079166</v>
      </c>
      <c r="DW14" s="16"/>
      <c r="DZ14" s="13"/>
    </row>
    <row r="15" spans="1:130" ht="21">
      <c r="A15" s="20" t="s">
        <v>34</v>
      </c>
      <c r="B15" s="12" t="s">
        <v>91</v>
      </c>
      <c r="C15" s="14">
        <v>10404</v>
      </c>
      <c r="D15">
        <v>9243</v>
      </c>
      <c r="E15">
        <v>9909</v>
      </c>
      <c r="F15">
        <v>9754</v>
      </c>
      <c r="G15">
        <v>11308</v>
      </c>
      <c r="H15">
        <v>10790</v>
      </c>
      <c r="I15">
        <v>11226</v>
      </c>
      <c r="J15">
        <v>11460</v>
      </c>
      <c r="K15">
        <v>10586</v>
      </c>
      <c r="L15">
        <v>11141</v>
      </c>
      <c r="M15">
        <v>10016</v>
      </c>
      <c r="N15">
        <v>10718</v>
      </c>
      <c r="O15" s="15">
        <v>11178</v>
      </c>
      <c r="P15">
        <v>9229</v>
      </c>
      <c r="Q15">
        <v>10112</v>
      </c>
      <c r="R15">
        <v>10273</v>
      </c>
      <c r="S15">
        <v>11644</v>
      </c>
      <c r="T15">
        <v>11538</v>
      </c>
      <c r="U15">
        <v>11915</v>
      </c>
      <c r="V15">
        <v>11240</v>
      </c>
      <c r="W15">
        <v>10880</v>
      </c>
      <c r="X15">
        <v>11360</v>
      </c>
      <c r="Y15">
        <v>10632</v>
      </c>
      <c r="Z15">
        <v>10669</v>
      </c>
      <c r="AA15" s="16">
        <v>10837</v>
      </c>
      <c r="AB15">
        <v>10493</v>
      </c>
      <c r="AC15">
        <v>11016</v>
      </c>
      <c r="AD15">
        <v>11434</v>
      </c>
      <c r="AE15">
        <v>12060</v>
      </c>
      <c r="AF15">
        <v>12065</v>
      </c>
      <c r="AG15">
        <v>12382</v>
      </c>
      <c r="AH15">
        <v>11578</v>
      </c>
      <c r="AI15">
        <v>10537</v>
      </c>
      <c r="AJ15">
        <v>11079</v>
      </c>
      <c r="AK15">
        <v>9976</v>
      </c>
      <c r="AL15">
        <v>10728</v>
      </c>
      <c r="AM15" s="17">
        <v>11063</v>
      </c>
      <c r="AN15">
        <v>9429</v>
      </c>
      <c r="AO15">
        <v>10784</v>
      </c>
      <c r="AP15">
        <v>10575</v>
      </c>
      <c r="AQ15">
        <v>11953</v>
      </c>
      <c r="AR15">
        <v>12084</v>
      </c>
      <c r="AS15">
        <v>13977</v>
      </c>
      <c r="AT15">
        <v>12511</v>
      </c>
      <c r="AU15">
        <v>11570</v>
      </c>
      <c r="AV15">
        <v>11497</v>
      </c>
      <c r="AW15">
        <v>10389</v>
      </c>
      <c r="AX15">
        <v>11390</v>
      </c>
      <c r="AY15" s="3">
        <v>11088</v>
      </c>
      <c r="AZ15" s="3">
        <v>9695</v>
      </c>
      <c r="BA15" s="3">
        <v>10997</v>
      </c>
      <c r="BB15" s="3">
        <v>10798</v>
      </c>
      <c r="BC15" s="3">
        <v>11805</v>
      </c>
      <c r="BD15" s="3">
        <v>11861</v>
      </c>
      <c r="BE15" s="3">
        <v>12592</v>
      </c>
      <c r="BF15" s="3">
        <v>12004</v>
      </c>
      <c r="BG15" s="3">
        <v>11355</v>
      </c>
      <c r="BH15" s="3">
        <v>11078</v>
      </c>
      <c r="BI15" s="3">
        <v>10458</v>
      </c>
      <c r="BJ15" s="3">
        <v>11500</v>
      </c>
      <c r="BK15" s="3">
        <v>11478</v>
      </c>
      <c r="BL15" s="3">
        <v>9862</v>
      </c>
      <c r="BM15" s="3">
        <v>11090</v>
      </c>
      <c r="BN15" s="3">
        <v>11332</v>
      </c>
      <c r="BO15" s="3">
        <v>12303</v>
      </c>
      <c r="BP15" s="3">
        <v>12598</v>
      </c>
      <c r="BQ15" s="3">
        <v>13762</v>
      </c>
      <c r="BR15" s="3">
        <v>12695</v>
      </c>
      <c r="BS15" s="3">
        <v>11709</v>
      </c>
      <c r="BT15" s="3">
        <v>11519</v>
      </c>
      <c r="BU15" s="3">
        <v>10783</v>
      </c>
      <c r="BV15" s="3">
        <v>11561</v>
      </c>
      <c r="BW15" s="50">
        <v>11620</v>
      </c>
      <c r="BX15" s="51">
        <v>9675</v>
      </c>
      <c r="BY15" s="51">
        <v>11189</v>
      </c>
      <c r="BZ15" s="51">
        <v>10590</v>
      </c>
      <c r="CA15" s="51">
        <v>10916</v>
      </c>
      <c r="CB15" s="51">
        <v>12781</v>
      </c>
      <c r="CC15" s="51">
        <v>14137</v>
      </c>
      <c r="CD15" s="51">
        <v>14164</v>
      </c>
      <c r="CE15" s="51">
        <v>13418</v>
      </c>
      <c r="CF15" s="51">
        <v>13763</v>
      </c>
      <c r="CG15" s="51">
        <v>12278</v>
      </c>
      <c r="CH15" s="51">
        <v>13569</v>
      </c>
      <c r="CI15">
        <v>15245</v>
      </c>
      <c r="CJ15">
        <v>13548</v>
      </c>
      <c r="CK15">
        <v>20282</v>
      </c>
      <c r="CL15" s="39">
        <v>21163</v>
      </c>
      <c r="CM15" s="39">
        <v>17896</v>
      </c>
      <c r="CN15" s="39">
        <v>17499</v>
      </c>
      <c r="CO15" s="39">
        <v>16845</v>
      </c>
      <c r="CP15" s="39">
        <v>14959</v>
      </c>
      <c r="CQ15" s="39">
        <v>12915</v>
      </c>
      <c r="CR15" s="39"/>
      <c r="CS15" s="12">
        <v>126555</v>
      </c>
      <c r="CT15" s="12">
        <v>130670</v>
      </c>
      <c r="CU15" s="12">
        <v>134185</v>
      </c>
      <c r="CV15" s="12">
        <v>137222</v>
      </c>
      <c r="CW15" s="12">
        <f t="shared" si="11"/>
        <v>135231</v>
      </c>
      <c r="CX15" s="12">
        <f t="shared" si="1"/>
        <v>140692</v>
      </c>
      <c r="CY15" s="12">
        <f t="shared" si="2"/>
        <v>148100</v>
      </c>
      <c r="CZ15" s="12">
        <f t="shared" si="3"/>
        <v>150352</v>
      </c>
      <c r="DA15" s="12">
        <f t="shared" si="4"/>
        <v>209962.28571428568</v>
      </c>
      <c r="DB15" s="12">
        <f t="shared" si="5"/>
        <v>200469.33333333331</v>
      </c>
      <c r="DC15" s="12"/>
      <c r="DD15" s="13">
        <f>AVERAGE(CS15:CV15)</f>
        <v>132158</v>
      </c>
      <c r="DE15" s="13">
        <f>AVERAGE(CS15:CW15)</f>
        <v>132772.6</v>
      </c>
      <c r="DF15" s="13">
        <f>AVERAGE(CT15:CX15)</f>
        <v>135600</v>
      </c>
      <c r="DG15" s="13">
        <f>CW15-DD15</f>
        <v>3073</v>
      </c>
      <c r="DH15" s="13">
        <f>CX15-DE15</f>
        <v>7919.3999999999942</v>
      </c>
      <c r="DI15" s="13">
        <f>CY15-DF15</f>
        <v>12500</v>
      </c>
      <c r="DJ15" s="13">
        <f t="shared" si="6"/>
        <v>64869.333333333314</v>
      </c>
      <c r="DL15" s="42">
        <f t="shared" si="7"/>
        <v>2.3252470527701689E-2</v>
      </c>
      <c r="DM15" s="42">
        <f t="shared" si="8"/>
        <v>5.964634269420041E-2</v>
      </c>
      <c r="DN15" s="42">
        <f t="shared" si="9"/>
        <v>9.2182890855457222E-2</v>
      </c>
      <c r="DO15" s="42">
        <f t="shared" si="10"/>
        <v>0.47838741396263507</v>
      </c>
      <c r="DQ15" s="20" t="s">
        <v>34</v>
      </c>
      <c r="DR15" s="42">
        <v>1.8128095590671408E-2</v>
      </c>
      <c r="DS15" s="42">
        <v>4.9028221164165033E-2</v>
      </c>
      <c r="DT15" s="42">
        <v>7.9279540150681879E-2</v>
      </c>
      <c r="DU15" s="42">
        <v>0.45671490589464814</v>
      </c>
      <c r="DV15" s="42">
        <v>0.48308929409702511</v>
      </c>
      <c r="DW15" s="16"/>
      <c r="DZ15" s="13"/>
    </row>
    <row r="16" spans="1:130" ht="21">
      <c r="A16" t="s">
        <v>22</v>
      </c>
      <c r="B16" s="12" t="s">
        <v>79</v>
      </c>
      <c r="C16" s="14">
        <v>2662</v>
      </c>
      <c r="D16">
        <v>2296</v>
      </c>
      <c r="E16">
        <v>2741</v>
      </c>
      <c r="F16">
        <v>2620</v>
      </c>
      <c r="G16">
        <v>2686</v>
      </c>
      <c r="H16">
        <v>2499</v>
      </c>
      <c r="I16">
        <v>2599</v>
      </c>
      <c r="J16">
        <v>2633</v>
      </c>
      <c r="K16">
        <v>2435</v>
      </c>
      <c r="L16">
        <v>2558</v>
      </c>
      <c r="M16">
        <v>2415</v>
      </c>
      <c r="N16">
        <v>2529</v>
      </c>
      <c r="O16" s="15">
        <v>2607</v>
      </c>
      <c r="P16">
        <v>2347</v>
      </c>
      <c r="Q16">
        <v>2711</v>
      </c>
      <c r="R16">
        <v>2739</v>
      </c>
      <c r="S16">
        <v>2842</v>
      </c>
      <c r="T16">
        <v>2554</v>
      </c>
      <c r="U16">
        <v>2663</v>
      </c>
      <c r="V16">
        <v>2659</v>
      </c>
      <c r="W16">
        <v>2649</v>
      </c>
      <c r="X16">
        <v>2651</v>
      </c>
      <c r="Y16">
        <v>2587</v>
      </c>
      <c r="Z16">
        <v>2657</v>
      </c>
      <c r="AA16" s="16">
        <v>2671</v>
      </c>
      <c r="AB16">
        <v>2642</v>
      </c>
      <c r="AC16">
        <v>2875</v>
      </c>
      <c r="AD16">
        <v>3007</v>
      </c>
      <c r="AE16">
        <v>2754</v>
      </c>
      <c r="AF16">
        <v>2596</v>
      </c>
      <c r="AG16">
        <v>2673</v>
      </c>
      <c r="AH16">
        <v>2660</v>
      </c>
      <c r="AI16">
        <v>2605</v>
      </c>
      <c r="AJ16">
        <v>2675</v>
      </c>
      <c r="AK16">
        <v>2680</v>
      </c>
      <c r="AL16">
        <v>2678</v>
      </c>
      <c r="AM16" s="17">
        <v>2952</v>
      </c>
      <c r="AN16">
        <v>2755</v>
      </c>
      <c r="AO16">
        <v>3198</v>
      </c>
      <c r="AP16">
        <v>2907</v>
      </c>
      <c r="AQ16">
        <v>2957</v>
      </c>
      <c r="AR16">
        <v>2695</v>
      </c>
      <c r="AS16">
        <v>2848</v>
      </c>
      <c r="AT16">
        <v>2807</v>
      </c>
      <c r="AU16">
        <v>2615</v>
      </c>
      <c r="AV16">
        <v>2630</v>
      </c>
      <c r="AW16">
        <v>2600</v>
      </c>
      <c r="AX16">
        <v>2832</v>
      </c>
      <c r="AY16" s="3">
        <v>2856</v>
      </c>
      <c r="AZ16" s="3">
        <v>2512</v>
      </c>
      <c r="BA16" s="3">
        <v>2837</v>
      </c>
      <c r="BB16" s="3">
        <v>3137</v>
      </c>
      <c r="BC16" s="3">
        <v>3140</v>
      </c>
      <c r="BD16" s="3">
        <v>2867</v>
      </c>
      <c r="BE16" s="3">
        <v>2743</v>
      </c>
      <c r="BF16" s="3">
        <v>2937</v>
      </c>
      <c r="BG16" s="3">
        <v>2794</v>
      </c>
      <c r="BH16" s="3">
        <v>2983</v>
      </c>
      <c r="BI16" s="3">
        <v>2707</v>
      </c>
      <c r="BJ16" s="3">
        <v>2768</v>
      </c>
      <c r="BK16" s="3">
        <v>2935</v>
      </c>
      <c r="BL16" s="3">
        <v>2625</v>
      </c>
      <c r="BM16" s="3">
        <v>3040</v>
      </c>
      <c r="BN16" s="3">
        <v>2958</v>
      </c>
      <c r="BO16" s="3">
        <v>3251</v>
      </c>
      <c r="BP16" s="3">
        <v>2979</v>
      </c>
      <c r="BQ16" s="3">
        <v>2819</v>
      </c>
      <c r="BR16" s="3">
        <v>2831</v>
      </c>
      <c r="BS16" s="3">
        <v>2759</v>
      </c>
      <c r="BT16" s="3">
        <v>2695</v>
      </c>
      <c r="BU16" s="3">
        <v>2628</v>
      </c>
      <c r="BV16" s="3">
        <v>2730</v>
      </c>
      <c r="BW16" s="50">
        <v>2559</v>
      </c>
      <c r="BX16" s="51">
        <v>2165</v>
      </c>
      <c r="BY16" s="51">
        <v>2680</v>
      </c>
      <c r="BZ16" s="51">
        <v>3082</v>
      </c>
      <c r="CA16" s="51">
        <v>4899</v>
      </c>
      <c r="CB16" s="51">
        <v>4057</v>
      </c>
      <c r="CC16" s="51">
        <v>3548</v>
      </c>
      <c r="CD16" s="51">
        <v>2813</v>
      </c>
      <c r="CE16" s="51">
        <v>2906</v>
      </c>
      <c r="CF16" s="51">
        <v>2424</v>
      </c>
      <c r="CG16" s="51">
        <v>2338</v>
      </c>
      <c r="CH16" s="51">
        <v>2144</v>
      </c>
      <c r="CI16">
        <v>2376</v>
      </c>
      <c r="CJ16">
        <v>2335</v>
      </c>
      <c r="CK16">
        <v>3916</v>
      </c>
      <c r="CL16" s="39">
        <v>3627</v>
      </c>
      <c r="CM16" s="39">
        <v>2843</v>
      </c>
      <c r="CN16" s="39">
        <v>2839</v>
      </c>
      <c r="CO16" s="39">
        <v>2451</v>
      </c>
      <c r="CP16" s="39">
        <v>2432</v>
      </c>
      <c r="CQ16" s="39">
        <v>2040</v>
      </c>
      <c r="CR16" s="39"/>
      <c r="CS16" s="12">
        <v>30673</v>
      </c>
      <c r="CT16" s="12">
        <v>31666</v>
      </c>
      <c r="CU16" s="12">
        <v>32516</v>
      </c>
      <c r="CV16" s="12">
        <v>33796</v>
      </c>
      <c r="CW16" s="12">
        <f t="shared" si="11"/>
        <v>34281</v>
      </c>
      <c r="CX16" s="12">
        <f t="shared" si="1"/>
        <v>34250</v>
      </c>
      <c r="CY16" s="12">
        <f t="shared" si="2"/>
        <v>35615</v>
      </c>
      <c r="CZ16" s="12">
        <f t="shared" si="3"/>
        <v>24859</v>
      </c>
      <c r="DA16" s="12">
        <f t="shared" si="4"/>
        <v>34949.142857142855</v>
      </c>
      <c r="DB16" s="12">
        <f>(CZ16/9)*12</f>
        <v>33145.333333333336</v>
      </c>
      <c r="DC16" s="12"/>
      <c r="DD16" s="13">
        <f>AVERAGE(CS16:CV16)</f>
        <v>32162.75</v>
      </c>
      <c r="DE16" s="13">
        <f>AVERAGE(CS16:CW16)</f>
        <v>32586.400000000001</v>
      </c>
      <c r="DF16" s="13">
        <f>AVERAGE(CT16:CX16)</f>
        <v>33301.800000000003</v>
      </c>
      <c r="DG16" s="13">
        <f>CW16-DD16</f>
        <v>2118.25</v>
      </c>
      <c r="DH16" s="13">
        <f>CX16-DE16</f>
        <v>1663.5999999999985</v>
      </c>
      <c r="DI16" s="13">
        <f>CY16-DF16</f>
        <v>2313.1999999999971</v>
      </c>
      <c r="DJ16" s="13">
        <f t="shared" si="6"/>
        <v>-156.46666666666715</v>
      </c>
      <c r="DL16" s="42">
        <f t="shared" si="7"/>
        <v>6.5860350871738263E-2</v>
      </c>
      <c r="DM16" s="42">
        <f t="shared" si="8"/>
        <v>5.1051972602067071E-2</v>
      </c>
      <c r="DN16" s="42">
        <f t="shared" si="9"/>
        <v>6.9461710778396274E-2</v>
      </c>
      <c r="DO16" s="42">
        <f t="shared" si="10"/>
        <v>-4.6984447287133774E-3</v>
      </c>
      <c r="DQ16" t="s">
        <v>22</v>
      </c>
      <c r="DR16" s="42">
        <v>3.1263400344171022E-2</v>
      </c>
      <c r="DS16" s="42">
        <v>1.3291799670521168E-2</v>
      </c>
      <c r="DT16" s="42">
        <v>3.2186378517734836E-2</v>
      </c>
      <c r="DU16" s="42">
        <v>-5.2398356105466719E-2</v>
      </c>
      <c r="DV16" s="42">
        <v>0.36190922180636703</v>
      </c>
      <c r="DW16" s="16"/>
      <c r="DZ16" s="13"/>
    </row>
    <row r="17" spans="1:130" ht="21">
      <c r="A17" t="s">
        <v>29</v>
      </c>
      <c r="B17" s="12" t="s">
        <v>86</v>
      </c>
      <c r="C17" s="14">
        <v>2069</v>
      </c>
      <c r="D17">
        <v>1814</v>
      </c>
      <c r="E17">
        <v>2092</v>
      </c>
      <c r="F17">
        <v>2058</v>
      </c>
      <c r="G17">
        <v>2119</v>
      </c>
      <c r="H17">
        <v>2141</v>
      </c>
      <c r="I17">
        <v>2255</v>
      </c>
      <c r="J17">
        <v>2218</v>
      </c>
      <c r="K17">
        <v>2162</v>
      </c>
      <c r="L17">
        <v>2118</v>
      </c>
      <c r="M17">
        <v>2052</v>
      </c>
      <c r="N17">
        <v>2215</v>
      </c>
      <c r="O17" s="15">
        <v>2211</v>
      </c>
      <c r="P17">
        <v>1916</v>
      </c>
      <c r="Q17">
        <v>2162</v>
      </c>
      <c r="R17">
        <v>2198</v>
      </c>
      <c r="S17">
        <v>2427</v>
      </c>
      <c r="T17">
        <v>2234</v>
      </c>
      <c r="U17">
        <v>2214</v>
      </c>
      <c r="V17">
        <v>2197</v>
      </c>
      <c r="W17">
        <v>1973</v>
      </c>
      <c r="X17">
        <v>2132</v>
      </c>
      <c r="Y17">
        <v>2198</v>
      </c>
      <c r="Z17">
        <v>2247</v>
      </c>
      <c r="AA17" s="16">
        <v>2203</v>
      </c>
      <c r="AB17">
        <v>2394</v>
      </c>
      <c r="AC17">
        <v>2771</v>
      </c>
      <c r="AD17">
        <v>2572</v>
      </c>
      <c r="AE17">
        <v>2664</v>
      </c>
      <c r="AF17">
        <v>2505</v>
      </c>
      <c r="AG17">
        <v>2403</v>
      </c>
      <c r="AH17">
        <v>2197</v>
      </c>
      <c r="AI17">
        <v>2013</v>
      </c>
      <c r="AJ17">
        <v>2164</v>
      </c>
      <c r="AK17">
        <v>1982</v>
      </c>
      <c r="AL17">
        <v>2069</v>
      </c>
      <c r="AM17" s="17">
        <v>2158</v>
      </c>
      <c r="AN17">
        <v>1930</v>
      </c>
      <c r="AO17">
        <v>2322</v>
      </c>
      <c r="AP17">
        <v>2379</v>
      </c>
      <c r="AQ17">
        <v>2275</v>
      </c>
      <c r="AR17">
        <v>2151</v>
      </c>
      <c r="AS17">
        <v>2417</v>
      </c>
      <c r="AT17">
        <v>2381</v>
      </c>
      <c r="AU17">
        <v>2079</v>
      </c>
      <c r="AV17">
        <v>2193</v>
      </c>
      <c r="AW17">
        <v>2129</v>
      </c>
      <c r="AX17">
        <v>2191</v>
      </c>
      <c r="AY17" s="3">
        <v>2106</v>
      </c>
      <c r="AZ17" s="3">
        <v>1937</v>
      </c>
      <c r="BA17" s="3">
        <v>2231</v>
      </c>
      <c r="BB17" s="3">
        <v>2182</v>
      </c>
      <c r="BC17" s="3">
        <v>2443</v>
      </c>
      <c r="BD17" s="3">
        <v>2394</v>
      </c>
      <c r="BE17" s="3">
        <v>2328</v>
      </c>
      <c r="BF17" s="3">
        <v>2170</v>
      </c>
      <c r="BG17" s="3">
        <v>2105</v>
      </c>
      <c r="BH17" s="3">
        <v>2227</v>
      </c>
      <c r="BI17" s="3">
        <v>2033</v>
      </c>
      <c r="BJ17" s="3">
        <v>2136</v>
      </c>
      <c r="BK17" s="3">
        <v>2157</v>
      </c>
      <c r="BL17" s="3">
        <v>1992</v>
      </c>
      <c r="BM17" s="3">
        <v>2264</v>
      </c>
      <c r="BN17" s="3">
        <v>2272</v>
      </c>
      <c r="BO17" s="3">
        <v>2424</v>
      </c>
      <c r="BP17" s="3">
        <v>2280</v>
      </c>
      <c r="BQ17" s="3">
        <v>2422</v>
      </c>
      <c r="BR17" s="3">
        <v>2350</v>
      </c>
      <c r="BS17" s="3">
        <v>2140</v>
      </c>
      <c r="BT17" s="3">
        <v>2157</v>
      </c>
      <c r="BU17" s="3">
        <v>2170</v>
      </c>
      <c r="BV17" s="3">
        <v>2260</v>
      </c>
      <c r="BW17" s="50">
        <v>2354</v>
      </c>
      <c r="BX17" s="51">
        <v>2003</v>
      </c>
      <c r="BY17" s="51">
        <v>2285</v>
      </c>
      <c r="BZ17" s="51">
        <v>2233</v>
      </c>
      <c r="CA17" s="51">
        <v>2873</v>
      </c>
      <c r="CB17" s="51">
        <v>3035</v>
      </c>
      <c r="CC17" s="51">
        <v>2991</v>
      </c>
      <c r="CD17" s="51">
        <v>2656</v>
      </c>
      <c r="CE17" s="51">
        <v>2447</v>
      </c>
      <c r="CF17" s="51">
        <v>2342</v>
      </c>
      <c r="CG17" s="51">
        <v>2362</v>
      </c>
      <c r="CH17" s="51">
        <v>2518</v>
      </c>
      <c r="CI17">
        <v>2672</v>
      </c>
      <c r="CJ17">
        <v>2436</v>
      </c>
      <c r="CK17">
        <v>3535</v>
      </c>
      <c r="CL17" s="39">
        <v>3618</v>
      </c>
      <c r="CM17" s="39">
        <v>3211</v>
      </c>
      <c r="CN17" s="39">
        <v>3518</v>
      </c>
      <c r="CO17" s="39">
        <v>2811</v>
      </c>
      <c r="CP17" s="39">
        <v>2607</v>
      </c>
      <c r="CQ17" s="39">
        <v>2442</v>
      </c>
      <c r="CR17" s="39"/>
      <c r="CS17" s="12">
        <v>25313</v>
      </c>
      <c r="CT17" s="12">
        <v>26109</v>
      </c>
      <c r="CU17" s="12">
        <v>27937</v>
      </c>
      <c r="CV17" s="12">
        <v>26605</v>
      </c>
      <c r="CW17" s="12">
        <f t="shared" si="11"/>
        <v>26292</v>
      </c>
      <c r="CX17" s="12">
        <f t="shared" si="1"/>
        <v>26888</v>
      </c>
      <c r="CY17" s="12">
        <f t="shared" si="2"/>
        <v>30099</v>
      </c>
      <c r="CZ17" s="12">
        <f t="shared" si="3"/>
        <v>26850</v>
      </c>
      <c r="DA17" s="12">
        <f t="shared" si="4"/>
        <v>37373.142857142855</v>
      </c>
      <c r="DB17" s="12">
        <f t="shared" si="5"/>
        <v>35800</v>
      </c>
      <c r="DC17" s="12"/>
      <c r="DD17" s="13">
        <f>AVERAGE(CS17:CV17)</f>
        <v>26491</v>
      </c>
      <c r="DE17" s="13">
        <f>AVERAGE(CS17:CW17)</f>
        <v>26451.200000000001</v>
      </c>
      <c r="DF17" s="13">
        <f>AVERAGE(CT17:CX17)</f>
        <v>26766.2</v>
      </c>
      <c r="DG17" s="13">
        <f>CW17-DD17</f>
        <v>-199</v>
      </c>
      <c r="DH17" s="13">
        <f>CX17-DE17</f>
        <v>436.79999999999927</v>
      </c>
      <c r="DI17" s="13">
        <f>CY17-DF17</f>
        <v>3332.7999999999993</v>
      </c>
      <c r="DJ17" s="13">
        <f t="shared" si="6"/>
        <v>9033.7999999999993</v>
      </c>
      <c r="DL17" s="42">
        <f t="shared" si="7"/>
        <v>-7.5119852025216111E-3</v>
      </c>
      <c r="DM17" s="42">
        <f t="shared" si="8"/>
        <v>1.6513428502298543E-2</v>
      </c>
      <c r="DN17" s="42">
        <f t="shared" si="9"/>
        <v>0.12451524684116531</v>
      </c>
      <c r="DO17" s="42">
        <f t="shared" si="10"/>
        <v>0.33750775231448615</v>
      </c>
      <c r="DQ17" t="s">
        <v>29</v>
      </c>
      <c r="DR17" s="42">
        <v>-9.9258106390104749E-3</v>
      </c>
      <c r="DS17" s="42">
        <v>9.0701051928552892E-3</v>
      </c>
      <c r="DT17" s="42">
        <v>0.11424978652055096</v>
      </c>
      <c r="DU17" s="42">
        <v>0.31625034650394579</v>
      </c>
      <c r="DV17" s="42">
        <v>0.31295508195631211</v>
      </c>
      <c r="DW17" s="16"/>
      <c r="DZ17" s="13"/>
    </row>
    <row r="18" spans="1:130" ht="21">
      <c r="A18" s="20" t="s">
        <v>38</v>
      </c>
      <c r="B18" s="12" t="s">
        <v>95</v>
      </c>
      <c r="C18" s="14">
        <v>5403</v>
      </c>
      <c r="D18">
        <v>5450</v>
      </c>
      <c r="E18">
        <v>5534</v>
      </c>
      <c r="F18">
        <v>5451</v>
      </c>
      <c r="G18">
        <v>5964</v>
      </c>
      <c r="H18">
        <v>6235</v>
      </c>
      <c r="I18">
        <v>6657</v>
      </c>
      <c r="J18">
        <v>6206</v>
      </c>
      <c r="K18">
        <v>5650</v>
      </c>
      <c r="L18">
        <v>5982</v>
      </c>
      <c r="M18">
        <v>5154</v>
      </c>
      <c r="N18">
        <v>5548</v>
      </c>
      <c r="O18" s="15">
        <v>5611</v>
      </c>
      <c r="P18">
        <v>4994</v>
      </c>
      <c r="Q18">
        <v>5617</v>
      </c>
      <c r="R18">
        <v>5520</v>
      </c>
      <c r="S18">
        <v>6107</v>
      </c>
      <c r="T18">
        <v>6284</v>
      </c>
      <c r="U18">
        <v>6725</v>
      </c>
      <c r="V18">
        <v>6416</v>
      </c>
      <c r="W18">
        <v>6240</v>
      </c>
      <c r="X18">
        <v>5784</v>
      </c>
      <c r="Y18">
        <v>5405</v>
      </c>
      <c r="Z18">
        <v>5827</v>
      </c>
      <c r="AA18" s="16">
        <v>5797</v>
      </c>
      <c r="AB18">
        <v>5332</v>
      </c>
      <c r="AC18">
        <v>6036</v>
      </c>
      <c r="AD18">
        <v>6201</v>
      </c>
      <c r="AE18">
        <v>6736</v>
      </c>
      <c r="AF18">
        <v>7301</v>
      </c>
      <c r="AG18">
        <v>7219</v>
      </c>
      <c r="AH18">
        <v>6658</v>
      </c>
      <c r="AI18">
        <v>6021</v>
      </c>
      <c r="AJ18">
        <v>6093</v>
      </c>
      <c r="AK18">
        <v>5525</v>
      </c>
      <c r="AL18">
        <v>5680</v>
      </c>
      <c r="AM18" s="17">
        <v>5505</v>
      </c>
      <c r="AN18">
        <v>5163</v>
      </c>
      <c r="AO18">
        <v>5475</v>
      </c>
      <c r="AP18">
        <v>5738</v>
      </c>
      <c r="AQ18">
        <v>6346</v>
      </c>
      <c r="AR18">
        <v>6582</v>
      </c>
      <c r="AS18">
        <v>7030</v>
      </c>
      <c r="AT18">
        <v>6493</v>
      </c>
      <c r="AU18">
        <v>5841</v>
      </c>
      <c r="AV18">
        <v>5739</v>
      </c>
      <c r="AW18">
        <v>5756</v>
      </c>
      <c r="AX18">
        <v>5724</v>
      </c>
      <c r="AY18" s="3">
        <v>5639</v>
      </c>
      <c r="AZ18" s="3">
        <v>5172</v>
      </c>
      <c r="BA18" s="3">
        <v>6126</v>
      </c>
      <c r="BB18" s="3">
        <v>5562</v>
      </c>
      <c r="BC18" s="3">
        <v>6275</v>
      </c>
      <c r="BD18" s="3">
        <v>6902</v>
      </c>
      <c r="BE18" s="3">
        <v>7141</v>
      </c>
      <c r="BF18" s="3">
        <v>6771</v>
      </c>
      <c r="BG18" s="3">
        <v>6217</v>
      </c>
      <c r="BH18" s="3">
        <v>5913</v>
      </c>
      <c r="BI18" s="3">
        <v>5828</v>
      </c>
      <c r="BJ18" s="3">
        <v>6173</v>
      </c>
      <c r="BK18" s="3">
        <v>5893</v>
      </c>
      <c r="BL18" s="3">
        <v>5199</v>
      </c>
      <c r="BM18" s="3">
        <v>5917</v>
      </c>
      <c r="BN18" s="3">
        <v>5856</v>
      </c>
      <c r="BO18" s="3">
        <v>6513</v>
      </c>
      <c r="BP18" s="3">
        <v>6660</v>
      </c>
      <c r="BQ18" s="3">
        <v>7109</v>
      </c>
      <c r="BR18" s="3">
        <v>6689</v>
      </c>
      <c r="BS18" s="3">
        <v>6404</v>
      </c>
      <c r="BT18" s="3">
        <v>6292</v>
      </c>
      <c r="BU18" s="3">
        <v>5991</v>
      </c>
      <c r="BV18" s="3">
        <v>6153</v>
      </c>
      <c r="BW18" s="50">
        <v>6027</v>
      </c>
      <c r="BX18" s="51">
        <v>5409</v>
      </c>
      <c r="BY18" s="51">
        <v>6109</v>
      </c>
      <c r="BZ18" s="51">
        <v>5993</v>
      </c>
      <c r="CA18" s="51">
        <v>5805</v>
      </c>
      <c r="CB18" s="51">
        <v>6723</v>
      </c>
      <c r="CC18" s="51">
        <v>7458</v>
      </c>
      <c r="CD18" s="51">
        <v>7554</v>
      </c>
      <c r="CE18" s="51">
        <v>7222</v>
      </c>
      <c r="CF18" s="51">
        <v>6846</v>
      </c>
      <c r="CG18" s="51">
        <v>6755</v>
      </c>
      <c r="CH18" s="51">
        <v>7870</v>
      </c>
      <c r="CI18">
        <v>7710</v>
      </c>
      <c r="CJ18">
        <v>7280</v>
      </c>
      <c r="CK18">
        <v>12473</v>
      </c>
      <c r="CL18" s="39">
        <v>10695</v>
      </c>
      <c r="CM18" s="39">
        <v>10762</v>
      </c>
      <c r="CN18" s="39">
        <v>11856</v>
      </c>
      <c r="CO18" s="39">
        <v>9778</v>
      </c>
      <c r="CP18" s="39">
        <v>8662</v>
      </c>
      <c r="CQ18" s="39">
        <v>7430</v>
      </c>
      <c r="CR18" s="39"/>
      <c r="CS18" s="12">
        <v>69234</v>
      </c>
      <c r="CT18" s="12">
        <v>70530</v>
      </c>
      <c r="CU18" s="12">
        <v>74599</v>
      </c>
      <c r="CV18" s="12">
        <v>71392</v>
      </c>
      <c r="CW18" s="12">
        <f t="shared" si="11"/>
        <v>73719</v>
      </c>
      <c r="CX18" s="12">
        <f t="shared" si="1"/>
        <v>74676</v>
      </c>
      <c r="CY18" s="12">
        <f t="shared" si="2"/>
        <v>79771</v>
      </c>
      <c r="CZ18" s="12">
        <f t="shared" si="3"/>
        <v>86646</v>
      </c>
      <c r="DA18" s="12">
        <f t="shared" si="4"/>
        <v>120949.71428571429</v>
      </c>
      <c r="DB18" s="12">
        <f t="shared" si="5"/>
        <v>115528</v>
      </c>
      <c r="DC18" s="12"/>
      <c r="DD18" s="13">
        <f>AVERAGE(CS18:CV18)</f>
        <v>71438.75</v>
      </c>
      <c r="DE18" s="13">
        <f>AVERAGE(CS18:CW18)</f>
        <v>71894.8</v>
      </c>
      <c r="DF18" s="13">
        <f>AVERAGE(CT18:CX18)</f>
        <v>72983.199999999997</v>
      </c>
      <c r="DG18" s="13">
        <f>CW18-DD18</f>
        <v>2280.25</v>
      </c>
      <c r="DH18" s="13">
        <f>CX18-DE18</f>
        <v>2781.1999999999971</v>
      </c>
      <c r="DI18" s="13">
        <f>CY18-DF18</f>
        <v>6787.8000000000029</v>
      </c>
      <c r="DJ18" s="13">
        <f t="shared" si="6"/>
        <v>42544.800000000003</v>
      </c>
      <c r="DL18" s="42">
        <f t="shared" si="7"/>
        <v>3.1918951549404211E-2</v>
      </c>
      <c r="DM18" s="42">
        <f t="shared" si="8"/>
        <v>3.8684299838096729E-2</v>
      </c>
      <c r="DN18" s="42">
        <f t="shared" si="9"/>
        <v>9.3004965526312947E-2</v>
      </c>
      <c r="DO18" s="42">
        <f t="shared" si="10"/>
        <v>0.58293963542294669</v>
      </c>
      <c r="DQ18" s="20" t="s">
        <v>38</v>
      </c>
      <c r="DR18" s="42">
        <v>1.8934604638318239E-2</v>
      </c>
      <c r="DS18" s="42">
        <v>2.0622225297470737E-2</v>
      </c>
      <c r="DT18" s="42">
        <v>7.2657887551044964E-2</v>
      </c>
      <c r="DU18" s="42">
        <v>0.54831524873629767</v>
      </c>
      <c r="DV18" s="54">
        <v>0.56892693398575811</v>
      </c>
      <c r="DW18" s="16"/>
      <c r="DZ18" s="13"/>
    </row>
    <row r="19" spans="1:130" ht="21">
      <c r="A19" t="s">
        <v>30</v>
      </c>
      <c r="B19" s="12" t="s">
        <v>87</v>
      </c>
      <c r="C19" s="14">
        <v>4768</v>
      </c>
      <c r="D19">
        <v>4285</v>
      </c>
      <c r="E19">
        <v>4513</v>
      </c>
      <c r="F19">
        <v>4721</v>
      </c>
      <c r="G19">
        <v>4803</v>
      </c>
      <c r="H19">
        <v>4813</v>
      </c>
      <c r="I19">
        <v>5031</v>
      </c>
      <c r="J19">
        <v>5069</v>
      </c>
      <c r="K19">
        <v>4727</v>
      </c>
      <c r="L19">
        <v>4907</v>
      </c>
      <c r="M19">
        <v>4792</v>
      </c>
      <c r="N19">
        <v>5020</v>
      </c>
      <c r="O19" s="15">
        <v>5031</v>
      </c>
      <c r="P19">
        <v>4495</v>
      </c>
      <c r="Q19">
        <v>5046</v>
      </c>
      <c r="R19">
        <v>5029</v>
      </c>
      <c r="S19">
        <v>5298</v>
      </c>
      <c r="T19">
        <v>5189</v>
      </c>
      <c r="U19">
        <v>5438</v>
      </c>
      <c r="V19">
        <v>5256</v>
      </c>
      <c r="W19">
        <v>4819</v>
      </c>
      <c r="X19">
        <v>4986</v>
      </c>
      <c r="Y19">
        <v>5383</v>
      </c>
      <c r="Z19">
        <v>5969</v>
      </c>
      <c r="AA19" s="16">
        <v>6166</v>
      </c>
      <c r="AB19">
        <v>6525</v>
      </c>
      <c r="AC19">
        <v>6889</v>
      </c>
      <c r="AD19">
        <v>5715</v>
      </c>
      <c r="AE19">
        <v>5370</v>
      </c>
      <c r="AF19">
        <v>5227</v>
      </c>
      <c r="AG19">
        <v>5065</v>
      </c>
      <c r="AH19">
        <v>4951</v>
      </c>
      <c r="AI19">
        <v>4721</v>
      </c>
      <c r="AJ19">
        <v>5116</v>
      </c>
      <c r="AK19">
        <v>4700</v>
      </c>
      <c r="AL19">
        <v>5263</v>
      </c>
      <c r="AM19" s="17">
        <v>5144</v>
      </c>
      <c r="AN19">
        <v>4667</v>
      </c>
      <c r="AO19">
        <v>5347</v>
      </c>
      <c r="AP19">
        <v>5339</v>
      </c>
      <c r="AQ19">
        <v>5521</v>
      </c>
      <c r="AR19">
        <v>5380</v>
      </c>
      <c r="AS19">
        <v>6045</v>
      </c>
      <c r="AT19">
        <v>5481</v>
      </c>
      <c r="AU19">
        <v>5002</v>
      </c>
      <c r="AV19">
        <v>5131</v>
      </c>
      <c r="AW19">
        <v>4947</v>
      </c>
      <c r="AX19">
        <v>5114</v>
      </c>
      <c r="AY19" s="3">
        <v>5125</v>
      </c>
      <c r="AZ19" s="3">
        <v>4590</v>
      </c>
      <c r="BA19" s="3">
        <v>4986</v>
      </c>
      <c r="BB19" s="3">
        <v>5274</v>
      </c>
      <c r="BC19" s="3">
        <v>5519</v>
      </c>
      <c r="BD19" s="3">
        <v>5131</v>
      </c>
      <c r="BE19" s="3">
        <v>5405</v>
      </c>
      <c r="BF19" s="3">
        <v>5003</v>
      </c>
      <c r="BG19" s="3">
        <v>4953</v>
      </c>
      <c r="BH19" s="3">
        <v>4985</v>
      </c>
      <c r="BI19" s="3">
        <v>4782</v>
      </c>
      <c r="BJ19" s="3">
        <v>5141</v>
      </c>
      <c r="BK19" s="3">
        <v>5006</v>
      </c>
      <c r="BL19" s="3">
        <v>4556</v>
      </c>
      <c r="BM19" s="3">
        <v>5300</v>
      </c>
      <c r="BN19" s="3">
        <v>5281</v>
      </c>
      <c r="BO19" s="3">
        <v>5547</v>
      </c>
      <c r="BP19" s="3">
        <v>5337</v>
      </c>
      <c r="BQ19" s="3">
        <v>5612</v>
      </c>
      <c r="BR19" s="3">
        <v>5492</v>
      </c>
      <c r="BS19" s="3">
        <v>5299</v>
      </c>
      <c r="BT19" s="3">
        <v>5237</v>
      </c>
      <c r="BU19" s="3">
        <v>5114</v>
      </c>
      <c r="BV19" s="3">
        <v>5360</v>
      </c>
      <c r="BW19" s="50">
        <v>5428</v>
      </c>
      <c r="BX19" s="51">
        <v>4656</v>
      </c>
      <c r="BY19" s="51">
        <v>5590</v>
      </c>
      <c r="BZ19" s="51">
        <v>6262</v>
      </c>
      <c r="CA19" s="51">
        <v>8616</v>
      </c>
      <c r="CB19" s="51">
        <v>6898</v>
      </c>
      <c r="CC19" s="51">
        <v>6547</v>
      </c>
      <c r="CD19" s="51">
        <v>5835</v>
      </c>
      <c r="CE19" s="51">
        <v>5604</v>
      </c>
      <c r="CF19" s="51">
        <v>5544</v>
      </c>
      <c r="CG19" s="51">
        <v>5699</v>
      </c>
      <c r="CH19" s="51">
        <v>6170</v>
      </c>
      <c r="CI19">
        <v>6113</v>
      </c>
      <c r="CJ19">
        <v>5419</v>
      </c>
      <c r="CK19">
        <v>7382</v>
      </c>
      <c r="CL19" s="39">
        <v>7704</v>
      </c>
      <c r="CM19" s="39">
        <v>8361</v>
      </c>
      <c r="CN19" s="39">
        <v>7586</v>
      </c>
      <c r="CO19" s="39">
        <v>6422</v>
      </c>
      <c r="CP19" s="39">
        <v>5767</v>
      </c>
      <c r="CQ19" s="39">
        <v>5295</v>
      </c>
      <c r="CR19" s="39"/>
      <c r="CS19" s="12">
        <v>57449</v>
      </c>
      <c r="CT19" s="12">
        <v>61939</v>
      </c>
      <c r="CU19" s="12">
        <v>65708</v>
      </c>
      <c r="CV19" s="12">
        <v>63118</v>
      </c>
      <c r="CW19" s="12">
        <f t="shared" si="11"/>
        <v>60894</v>
      </c>
      <c r="CX19" s="12">
        <f t="shared" si="1"/>
        <v>63141</v>
      </c>
      <c r="CY19" s="12">
        <f t="shared" si="2"/>
        <v>72849</v>
      </c>
      <c r="CZ19" s="12">
        <f t="shared" si="3"/>
        <v>60049</v>
      </c>
      <c r="DA19" s="12">
        <f t="shared" si="4"/>
        <v>83977.71428571429</v>
      </c>
      <c r="DB19" s="12">
        <f t="shared" si="5"/>
        <v>80065.333333333343</v>
      </c>
      <c r="DC19" s="12"/>
      <c r="DD19" s="13">
        <f>AVERAGE(CS19:CV19)</f>
        <v>62053.5</v>
      </c>
      <c r="DE19" s="13">
        <f>AVERAGE(CS19:CW19)</f>
        <v>61821.599999999999</v>
      </c>
      <c r="DF19" s="13">
        <f>AVERAGE(CT19:CX19)</f>
        <v>62960</v>
      </c>
      <c r="DG19" s="13">
        <f>CW19-DD19</f>
        <v>-1159.5</v>
      </c>
      <c r="DH19" s="13">
        <f>CX19-DE19</f>
        <v>1319.4000000000015</v>
      </c>
      <c r="DI19" s="13">
        <f>CY19-DF19</f>
        <v>9889</v>
      </c>
      <c r="DJ19" s="13">
        <f t="shared" si="6"/>
        <v>17105.333333333343</v>
      </c>
      <c r="DL19" s="42">
        <f t="shared" si="7"/>
        <v>-1.8685489134375982E-2</v>
      </c>
      <c r="DM19" s="42">
        <f t="shared" si="8"/>
        <v>2.134205520400639E-2</v>
      </c>
      <c r="DN19" s="42">
        <f t="shared" si="9"/>
        <v>0.15706797966963151</v>
      </c>
      <c r="DO19" s="42">
        <f t="shared" si="10"/>
        <v>0.27168572638712424</v>
      </c>
      <c r="DQ19" t="s">
        <v>30</v>
      </c>
      <c r="DR19" s="42">
        <v>-3.0568563921335119E-2</v>
      </c>
      <c r="DS19" s="42">
        <v>4.9551778241848088E-3</v>
      </c>
      <c r="DT19" s="42">
        <v>0.13769791421362418</v>
      </c>
      <c r="DU19" s="42">
        <v>0.24259640140021863</v>
      </c>
      <c r="DV19" s="42">
        <v>0.30573946249229667</v>
      </c>
      <c r="DW19" s="16"/>
      <c r="DZ19" s="13"/>
    </row>
    <row r="20" spans="1:130" ht="21">
      <c r="A20" t="s">
        <v>26</v>
      </c>
      <c r="B20" s="12" t="s">
        <v>83</v>
      </c>
      <c r="C20" s="14">
        <v>1433</v>
      </c>
      <c r="D20">
        <v>1218</v>
      </c>
      <c r="E20">
        <v>1442</v>
      </c>
      <c r="F20">
        <v>1477</v>
      </c>
      <c r="G20">
        <v>1428</v>
      </c>
      <c r="H20">
        <v>1465</v>
      </c>
      <c r="I20">
        <v>1332</v>
      </c>
      <c r="J20">
        <v>1397</v>
      </c>
      <c r="K20">
        <v>1428</v>
      </c>
      <c r="L20">
        <v>1537</v>
      </c>
      <c r="M20">
        <v>1347</v>
      </c>
      <c r="N20">
        <v>1385</v>
      </c>
      <c r="O20" s="15">
        <v>1412</v>
      </c>
      <c r="P20">
        <v>1269</v>
      </c>
      <c r="Q20">
        <v>1427</v>
      </c>
      <c r="R20">
        <v>1740</v>
      </c>
      <c r="S20">
        <v>1757</v>
      </c>
      <c r="T20">
        <v>1476</v>
      </c>
      <c r="U20">
        <v>1415</v>
      </c>
      <c r="V20">
        <v>1447</v>
      </c>
      <c r="W20">
        <v>1366</v>
      </c>
      <c r="X20">
        <v>1527</v>
      </c>
      <c r="Y20">
        <v>1419</v>
      </c>
      <c r="Z20">
        <v>1504</v>
      </c>
      <c r="AA20" s="16">
        <v>1462</v>
      </c>
      <c r="AB20">
        <v>1432</v>
      </c>
      <c r="AC20">
        <v>1526</v>
      </c>
      <c r="AD20">
        <v>1455</v>
      </c>
      <c r="AE20">
        <v>1547</v>
      </c>
      <c r="AF20">
        <v>1417</v>
      </c>
      <c r="AG20">
        <v>1554</v>
      </c>
      <c r="AH20">
        <v>1434</v>
      </c>
      <c r="AI20">
        <v>1426</v>
      </c>
      <c r="AJ20">
        <v>1509</v>
      </c>
      <c r="AK20">
        <v>1491</v>
      </c>
      <c r="AL20">
        <v>1435</v>
      </c>
      <c r="AM20" s="17">
        <v>1441</v>
      </c>
      <c r="AN20">
        <v>1374</v>
      </c>
      <c r="AO20">
        <v>1705</v>
      </c>
      <c r="AP20">
        <v>1726</v>
      </c>
      <c r="AQ20">
        <v>1618</v>
      </c>
      <c r="AR20">
        <v>1582</v>
      </c>
      <c r="AS20">
        <v>1552</v>
      </c>
      <c r="AT20">
        <v>1472</v>
      </c>
      <c r="AU20">
        <v>1429</v>
      </c>
      <c r="AV20">
        <v>1543</v>
      </c>
      <c r="AW20">
        <v>1382</v>
      </c>
      <c r="AX20">
        <v>1414</v>
      </c>
      <c r="AY20" s="3">
        <v>1448</v>
      </c>
      <c r="AZ20" s="3">
        <v>1419</v>
      </c>
      <c r="BA20" s="3">
        <v>1625</v>
      </c>
      <c r="BB20" s="3">
        <v>1684</v>
      </c>
      <c r="BC20" s="3">
        <v>1661</v>
      </c>
      <c r="BD20" s="3">
        <v>1471</v>
      </c>
      <c r="BE20" s="3">
        <v>1481</v>
      </c>
      <c r="BF20" s="3">
        <v>1345</v>
      </c>
      <c r="BG20" s="3">
        <v>1540</v>
      </c>
      <c r="BH20" s="3">
        <v>1483</v>
      </c>
      <c r="BI20" s="3">
        <v>1479</v>
      </c>
      <c r="BJ20" s="3">
        <v>1467</v>
      </c>
      <c r="BK20" s="3">
        <v>1539</v>
      </c>
      <c r="BL20" s="3">
        <v>1354</v>
      </c>
      <c r="BM20" s="3">
        <v>1627</v>
      </c>
      <c r="BN20" s="3">
        <v>1687</v>
      </c>
      <c r="BO20" s="3">
        <v>1721</v>
      </c>
      <c r="BP20" s="3">
        <v>1593</v>
      </c>
      <c r="BQ20" s="3">
        <v>1566</v>
      </c>
      <c r="BR20" s="3">
        <v>1501</v>
      </c>
      <c r="BS20" s="3">
        <v>1526</v>
      </c>
      <c r="BT20" s="3">
        <v>1580</v>
      </c>
      <c r="BU20" s="3">
        <v>1498</v>
      </c>
      <c r="BV20" s="3">
        <v>1471</v>
      </c>
      <c r="BW20" s="50">
        <v>1212</v>
      </c>
      <c r="BX20" s="51">
        <v>1057</v>
      </c>
      <c r="BY20" s="51">
        <v>1006</v>
      </c>
      <c r="BZ20" s="51">
        <v>1365</v>
      </c>
      <c r="CA20" s="51">
        <v>1086</v>
      </c>
      <c r="CB20" s="51">
        <v>1410</v>
      </c>
      <c r="CC20" s="51">
        <v>1498</v>
      </c>
      <c r="CD20" s="51">
        <v>1445</v>
      </c>
      <c r="CE20" s="51">
        <v>1526</v>
      </c>
      <c r="CF20" s="51">
        <v>1444</v>
      </c>
      <c r="CG20" s="51">
        <v>1407</v>
      </c>
      <c r="CH20" s="51">
        <v>1264</v>
      </c>
      <c r="CI20">
        <v>1313</v>
      </c>
      <c r="CJ20">
        <v>1164</v>
      </c>
      <c r="CK20">
        <v>1456</v>
      </c>
      <c r="CL20" s="39">
        <v>2097</v>
      </c>
      <c r="CM20" s="39">
        <v>1547</v>
      </c>
      <c r="CN20" s="39">
        <v>1571</v>
      </c>
      <c r="CO20" s="39">
        <v>1351</v>
      </c>
      <c r="CP20" s="39">
        <v>1207</v>
      </c>
      <c r="CQ20" s="39">
        <v>1200</v>
      </c>
      <c r="CR20" s="39"/>
      <c r="CS20" s="12">
        <v>16889</v>
      </c>
      <c r="CT20" s="12">
        <v>17759</v>
      </c>
      <c r="CU20" s="12">
        <v>17688</v>
      </c>
      <c r="CV20" s="12">
        <v>18238</v>
      </c>
      <c r="CW20" s="12">
        <f t="shared" si="11"/>
        <v>18103</v>
      </c>
      <c r="CX20" s="12">
        <f t="shared" si="1"/>
        <v>18663</v>
      </c>
      <c r="CY20" s="12">
        <f t="shared" si="2"/>
        <v>15720</v>
      </c>
      <c r="CZ20" s="12">
        <f t="shared" si="3"/>
        <v>12906</v>
      </c>
      <c r="DA20" s="12">
        <f t="shared" si="4"/>
        <v>17998.285714285714</v>
      </c>
      <c r="DB20" s="12">
        <f t="shared" si="5"/>
        <v>17208</v>
      </c>
      <c r="DC20" s="12"/>
      <c r="DD20" s="13">
        <f>AVERAGE(CS20:CV20)</f>
        <v>17643.5</v>
      </c>
      <c r="DE20" s="13">
        <f>AVERAGE(CS20:CW20)</f>
        <v>17735.400000000001</v>
      </c>
      <c r="DF20" s="13">
        <f>AVERAGE(CT20:CX20)</f>
        <v>18090.2</v>
      </c>
      <c r="DG20" s="13">
        <f>CW20-DD20</f>
        <v>459.5</v>
      </c>
      <c r="DH20" s="13">
        <f>CX20-DE20</f>
        <v>927.59999999999854</v>
      </c>
      <c r="DI20" s="13">
        <f>CY20-DF20</f>
        <v>-2370.2000000000007</v>
      </c>
      <c r="DJ20" s="13">
        <f t="shared" si="6"/>
        <v>-882.20000000000073</v>
      </c>
      <c r="DL20" s="42">
        <f t="shared" si="7"/>
        <v>2.6043585456400373E-2</v>
      </c>
      <c r="DM20" s="42">
        <f t="shared" si="8"/>
        <v>5.2302175310396069E-2</v>
      </c>
      <c r="DN20" s="42">
        <f t="shared" si="9"/>
        <v>-0.13102121590695517</v>
      </c>
      <c r="DO20" s="42">
        <f t="shared" si="10"/>
        <v>-4.8766735580590637E-2</v>
      </c>
      <c r="DQ20" t="s">
        <v>26</v>
      </c>
      <c r="DR20" s="42">
        <v>7.42017104056647E-3</v>
      </c>
      <c r="DS20" s="42">
        <v>3.4289674155230279E-2</v>
      </c>
      <c r="DT20" s="42">
        <v>-0.14337515991762545</v>
      </c>
      <c r="DU20" s="42">
        <v>-6.9007208100633696E-2</v>
      </c>
      <c r="DV20" s="42">
        <v>0.18764450824065426</v>
      </c>
      <c r="DW20" s="16"/>
      <c r="DZ20" s="13"/>
    </row>
    <row r="21" spans="1:130" ht="21">
      <c r="A21" s="20" t="s">
        <v>36</v>
      </c>
      <c r="B21" s="12" t="s">
        <v>93</v>
      </c>
      <c r="C21" s="14">
        <v>12068</v>
      </c>
      <c r="D21">
        <v>10772</v>
      </c>
      <c r="E21">
        <v>10388</v>
      </c>
      <c r="F21">
        <v>9927</v>
      </c>
      <c r="G21">
        <v>10679</v>
      </c>
      <c r="H21">
        <v>10673</v>
      </c>
      <c r="I21">
        <v>11129</v>
      </c>
      <c r="J21">
        <v>12011</v>
      </c>
      <c r="K21">
        <v>11176</v>
      </c>
      <c r="L21">
        <v>10929</v>
      </c>
      <c r="M21">
        <v>9943</v>
      </c>
      <c r="N21">
        <v>10538</v>
      </c>
      <c r="O21" s="15">
        <v>11783</v>
      </c>
      <c r="P21">
        <v>9619</v>
      </c>
      <c r="Q21">
        <v>10090</v>
      </c>
      <c r="R21">
        <v>10707</v>
      </c>
      <c r="S21">
        <v>12599</v>
      </c>
      <c r="T21">
        <v>11584</v>
      </c>
      <c r="U21">
        <v>11269</v>
      </c>
      <c r="V21">
        <v>10682</v>
      </c>
      <c r="W21">
        <v>10704</v>
      </c>
      <c r="X21">
        <v>10465</v>
      </c>
      <c r="Y21">
        <v>10128</v>
      </c>
      <c r="Z21">
        <v>11766</v>
      </c>
      <c r="AA21" s="16">
        <v>10993</v>
      </c>
      <c r="AB21">
        <v>10885</v>
      </c>
      <c r="AC21">
        <v>11384</v>
      </c>
      <c r="AD21">
        <v>12182</v>
      </c>
      <c r="AE21">
        <v>12635</v>
      </c>
      <c r="AF21">
        <v>12884</v>
      </c>
      <c r="AG21">
        <v>12994</v>
      </c>
      <c r="AH21">
        <v>11924</v>
      </c>
      <c r="AI21">
        <v>10582</v>
      </c>
      <c r="AJ21">
        <v>11134</v>
      </c>
      <c r="AK21">
        <v>10481</v>
      </c>
      <c r="AL21">
        <v>11574</v>
      </c>
      <c r="AM21" s="17">
        <v>11898</v>
      </c>
      <c r="AN21">
        <v>10114</v>
      </c>
      <c r="AO21">
        <v>11184</v>
      </c>
      <c r="AP21">
        <v>10649</v>
      </c>
      <c r="AQ21">
        <v>11912</v>
      </c>
      <c r="AR21">
        <v>11601</v>
      </c>
      <c r="AS21">
        <v>12611</v>
      </c>
      <c r="AT21">
        <v>12004</v>
      </c>
      <c r="AU21">
        <v>11180</v>
      </c>
      <c r="AV21">
        <v>11141</v>
      </c>
      <c r="AW21">
        <v>10715</v>
      </c>
      <c r="AX21">
        <v>11514</v>
      </c>
      <c r="AY21" s="3">
        <v>11756</v>
      </c>
      <c r="AZ21" s="3">
        <v>10361</v>
      </c>
      <c r="BA21" s="3">
        <v>12245</v>
      </c>
      <c r="BB21" s="3">
        <v>11459</v>
      </c>
      <c r="BC21" s="3">
        <v>12272</v>
      </c>
      <c r="BD21" s="3">
        <v>12157</v>
      </c>
      <c r="BE21" s="3">
        <v>12355</v>
      </c>
      <c r="BF21" s="3">
        <v>12274</v>
      </c>
      <c r="BG21" s="3">
        <v>11464</v>
      </c>
      <c r="BH21" s="3">
        <v>11345</v>
      </c>
      <c r="BI21" s="3">
        <v>10991</v>
      </c>
      <c r="BJ21" s="3">
        <v>12143</v>
      </c>
      <c r="BK21" s="3">
        <v>12356</v>
      </c>
      <c r="BL21" s="3">
        <v>10684</v>
      </c>
      <c r="BM21" s="3">
        <v>11578</v>
      </c>
      <c r="BN21" s="3">
        <v>12134</v>
      </c>
      <c r="BO21" s="3">
        <v>13339</v>
      </c>
      <c r="BP21" s="3">
        <v>12845</v>
      </c>
      <c r="BQ21" s="3">
        <v>12932</v>
      </c>
      <c r="BR21" s="3">
        <v>12584</v>
      </c>
      <c r="BS21" s="3">
        <v>11774</v>
      </c>
      <c r="BT21" s="3">
        <v>11876</v>
      </c>
      <c r="BU21" s="3">
        <v>11275</v>
      </c>
      <c r="BV21" s="3">
        <v>12007</v>
      </c>
      <c r="BW21" s="50">
        <v>12377</v>
      </c>
      <c r="BX21" s="51">
        <v>11265</v>
      </c>
      <c r="BY21" s="51">
        <v>12673</v>
      </c>
      <c r="BZ21" s="51">
        <v>16037</v>
      </c>
      <c r="CA21" s="51">
        <v>20845</v>
      </c>
      <c r="CB21" s="51">
        <v>14408</v>
      </c>
      <c r="CC21" s="51">
        <v>13317</v>
      </c>
      <c r="CD21" s="51">
        <v>13537</v>
      </c>
      <c r="CE21" s="51">
        <v>13512</v>
      </c>
      <c r="CF21" s="51">
        <v>13037</v>
      </c>
      <c r="CG21" s="51">
        <v>14258</v>
      </c>
      <c r="CH21" s="51">
        <v>17922</v>
      </c>
      <c r="CI21">
        <v>16453</v>
      </c>
      <c r="CJ21">
        <v>12851</v>
      </c>
      <c r="CK21">
        <v>17332</v>
      </c>
      <c r="CL21" s="39">
        <v>20198</v>
      </c>
      <c r="CM21" s="39">
        <v>18296</v>
      </c>
      <c r="CN21" s="39">
        <v>15425</v>
      </c>
      <c r="CO21" s="39">
        <v>15489</v>
      </c>
      <c r="CP21" s="39">
        <v>16998</v>
      </c>
      <c r="CQ21" s="39">
        <v>14533</v>
      </c>
      <c r="CR21" s="39"/>
      <c r="CS21" s="12">
        <v>130233</v>
      </c>
      <c r="CT21" s="12">
        <v>131396</v>
      </c>
      <c r="CU21" s="12">
        <v>139652</v>
      </c>
      <c r="CV21" s="12">
        <v>136523</v>
      </c>
      <c r="CW21" s="12">
        <f t="shared" si="11"/>
        <v>140822</v>
      </c>
      <c r="CX21" s="12">
        <f t="shared" si="1"/>
        <v>145384</v>
      </c>
      <c r="CY21" s="12">
        <f t="shared" si="2"/>
        <v>173188</v>
      </c>
      <c r="CZ21" s="12">
        <f t="shared" si="3"/>
        <v>147575</v>
      </c>
      <c r="DA21" s="12">
        <f t="shared" si="4"/>
        <v>198932.57142857142</v>
      </c>
      <c r="DB21" s="12">
        <f t="shared" si="5"/>
        <v>196766.66666666669</v>
      </c>
      <c r="DC21" s="12"/>
      <c r="DD21" s="13">
        <f>AVERAGE(CS21:CV21)</f>
        <v>134451</v>
      </c>
      <c r="DE21" s="13">
        <f>AVERAGE(CS21:CW21)</f>
        <v>135725.20000000001</v>
      </c>
      <c r="DF21" s="13">
        <f>AVERAGE(CT21:CX21)</f>
        <v>138755.4</v>
      </c>
      <c r="DG21" s="13">
        <f>CW21-DD21</f>
        <v>6371</v>
      </c>
      <c r="DH21" s="13">
        <f>CX21-DE21</f>
        <v>9658.7999999999884</v>
      </c>
      <c r="DI21" s="13">
        <f>CY21-DF21</f>
        <v>34432.600000000006</v>
      </c>
      <c r="DJ21" s="13">
        <f t="shared" si="6"/>
        <v>58011.266666666692</v>
      </c>
      <c r="DL21" s="42">
        <f t="shared" si="7"/>
        <v>4.7385292783244451E-2</v>
      </c>
      <c r="DM21" s="42">
        <f t="shared" si="8"/>
        <v>7.1164382148635533E-2</v>
      </c>
      <c r="DN21" s="42">
        <f t="shared" si="9"/>
        <v>0.24815322502763862</v>
      </c>
      <c r="DO21" s="42">
        <f t="shared" si="10"/>
        <v>0.41808294788286937</v>
      </c>
      <c r="DQ21" s="20" t="s">
        <v>36</v>
      </c>
      <c r="DR21" s="42">
        <v>1.260809933191741E-2</v>
      </c>
      <c r="DS21" s="42">
        <v>3.644169873927771E-2</v>
      </c>
      <c r="DT21" s="42">
        <v>0.21243335678612038</v>
      </c>
      <c r="DU21" s="42">
        <v>0.37830025724519228</v>
      </c>
      <c r="DV21" s="54">
        <v>0.5978579002511063</v>
      </c>
      <c r="DW21" s="16"/>
      <c r="DZ21" s="13"/>
    </row>
    <row r="22" spans="1:130" ht="21">
      <c r="A22" t="s">
        <v>28</v>
      </c>
      <c r="B22" s="12" t="s">
        <v>85</v>
      </c>
      <c r="C22" s="14">
        <v>1478</v>
      </c>
      <c r="D22">
        <v>1309</v>
      </c>
      <c r="E22">
        <v>1521</v>
      </c>
      <c r="F22">
        <v>1460</v>
      </c>
      <c r="G22">
        <v>1530</v>
      </c>
      <c r="H22">
        <v>1550</v>
      </c>
      <c r="I22">
        <v>1514</v>
      </c>
      <c r="J22">
        <v>1470</v>
      </c>
      <c r="K22">
        <v>1444</v>
      </c>
      <c r="L22">
        <v>1467</v>
      </c>
      <c r="M22">
        <v>1423</v>
      </c>
      <c r="N22">
        <v>1481</v>
      </c>
      <c r="O22" s="15">
        <v>1532</v>
      </c>
      <c r="P22">
        <v>1330</v>
      </c>
      <c r="Q22">
        <v>1620</v>
      </c>
      <c r="R22">
        <v>1696</v>
      </c>
      <c r="S22">
        <v>1776</v>
      </c>
      <c r="T22">
        <v>1500</v>
      </c>
      <c r="U22">
        <v>1587</v>
      </c>
      <c r="V22">
        <v>1617</v>
      </c>
      <c r="W22">
        <v>1402</v>
      </c>
      <c r="X22">
        <v>1473</v>
      </c>
      <c r="Y22">
        <v>1496</v>
      </c>
      <c r="Z22">
        <v>1576</v>
      </c>
      <c r="AA22" s="16">
        <v>1627</v>
      </c>
      <c r="AB22">
        <v>1789</v>
      </c>
      <c r="AC22">
        <v>2239</v>
      </c>
      <c r="AD22">
        <v>1846</v>
      </c>
      <c r="AE22">
        <v>1804</v>
      </c>
      <c r="AF22">
        <v>1645</v>
      </c>
      <c r="AG22">
        <v>1652</v>
      </c>
      <c r="AH22">
        <v>1582</v>
      </c>
      <c r="AI22">
        <v>1517</v>
      </c>
      <c r="AJ22">
        <v>1632</v>
      </c>
      <c r="AK22">
        <v>1495</v>
      </c>
      <c r="AL22">
        <v>1526</v>
      </c>
      <c r="AM22" s="17">
        <v>1635</v>
      </c>
      <c r="AN22">
        <v>1482</v>
      </c>
      <c r="AO22">
        <v>1901</v>
      </c>
      <c r="AP22">
        <v>1784</v>
      </c>
      <c r="AQ22">
        <v>1845</v>
      </c>
      <c r="AR22">
        <v>1586</v>
      </c>
      <c r="AS22">
        <v>1649</v>
      </c>
      <c r="AT22">
        <v>1668</v>
      </c>
      <c r="AU22">
        <v>1564</v>
      </c>
      <c r="AV22">
        <v>1626</v>
      </c>
      <c r="AW22">
        <v>1529</v>
      </c>
      <c r="AX22">
        <v>1667</v>
      </c>
      <c r="AY22" s="3">
        <v>1612</v>
      </c>
      <c r="AZ22" s="3">
        <v>1516</v>
      </c>
      <c r="BA22" s="3">
        <v>1703</v>
      </c>
      <c r="BB22" s="3">
        <v>1731</v>
      </c>
      <c r="BC22" s="3">
        <v>1879</v>
      </c>
      <c r="BD22" s="3">
        <v>1750</v>
      </c>
      <c r="BE22" s="3">
        <v>1708</v>
      </c>
      <c r="BF22" s="3">
        <v>1601</v>
      </c>
      <c r="BG22" s="3">
        <v>1607</v>
      </c>
      <c r="BH22" s="3">
        <v>1568</v>
      </c>
      <c r="BI22" s="3">
        <v>1549</v>
      </c>
      <c r="BJ22" s="3">
        <v>1511</v>
      </c>
      <c r="BK22" s="3">
        <v>1688</v>
      </c>
      <c r="BL22" s="3">
        <v>1457</v>
      </c>
      <c r="BM22" s="3">
        <v>1755</v>
      </c>
      <c r="BN22" s="3">
        <v>1861</v>
      </c>
      <c r="BO22" s="3">
        <v>1869</v>
      </c>
      <c r="BP22" s="3">
        <v>1695</v>
      </c>
      <c r="BQ22" s="3">
        <v>1838</v>
      </c>
      <c r="BR22" s="3">
        <v>1732</v>
      </c>
      <c r="BS22" s="3">
        <v>1619</v>
      </c>
      <c r="BT22" s="3">
        <v>1710</v>
      </c>
      <c r="BU22" s="3">
        <v>1543</v>
      </c>
      <c r="BV22" s="3">
        <v>1686</v>
      </c>
      <c r="BW22" s="50">
        <v>1557</v>
      </c>
      <c r="BX22" s="51">
        <v>1368</v>
      </c>
      <c r="BY22" s="51">
        <v>1526</v>
      </c>
      <c r="BZ22" s="51">
        <v>1549</v>
      </c>
      <c r="CA22" s="51">
        <v>1482</v>
      </c>
      <c r="CB22" s="51">
        <v>2095</v>
      </c>
      <c r="CC22" s="51">
        <v>2229</v>
      </c>
      <c r="CD22" s="51">
        <v>1700</v>
      </c>
      <c r="CE22" s="51">
        <v>1605</v>
      </c>
      <c r="CF22" s="51">
        <v>1522</v>
      </c>
      <c r="CG22" s="51">
        <v>1428</v>
      </c>
      <c r="CH22" s="51">
        <v>1757</v>
      </c>
      <c r="CI22">
        <v>1711</v>
      </c>
      <c r="CJ22">
        <v>1593</v>
      </c>
      <c r="CK22">
        <v>2524</v>
      </c>
      <c r="CL22" s="39">
        <v>2456</v>
      </c>
      <c r="CM22" s="39">
        <v>2163</v>
      </c>
      <c r="CN22" s="39">
        <v>2175</v>
      </c>
      <c r="CO22" s="39">
        <v>1741</v>
      </c>
      <c r="CP22" s="39">
        <v>1544</v>
      </c>
      <c r="CQ22" s="39">
        <v>1415</v>
      </c>
      <c r="CR22" s="39"/>
      <c r="CS22" s="12">
        <v>17647</v>
      </c>
      <c r="CT22" s="12">
        <v>18605</v>
      </c>
      <c r="CU22" s="12">
        <v>20354</v>
      </c>
      <c r="CV22" s="12">
        <v>19936</v>
      </c>
      <c r="CW22" s="12">
        <f t="shared" si="11"/>
        <v>19735</v>
      </c>
      <c r="CX22" s="12">
        <f t="shared" si="1"/>
        <v>20453</v>
      </c>
      <c r="CY22" s="12">
        <f t="shared" si="2"/>
        <v>19818</v>
      </c>
      <c r="CZ22" s="12">
        <f t="shared" si="3"/>
        <v>17322</v>
      </c>
      <c r="DA22" s="12">
        <f t="shared" si="4"/>
        <v>24622.28571428571</v>
      </c>
      <c r="DB22" s="12">
        <f t="shared" si="5"/>
        <v>23096</v>
      </c>
      <c r="DC22" s="12"/>
      <c r="DD22" s="13">
        <f>AVERAGE(CS22:CV22)</f>
        <v>19135.5</v>
      </c>
      <c r="DE22" s="13">
        <f>AVERAGE(CS22:CW22)</f>
        <v>19255.400000000001</v>
      </c>
      <c r="DF22" s="13">
        <f>AVERAGE(CT22:CX22)</f>
        <v>19816.599999999999</v>
      </c>
      <c r="DG22" s="13">
        <f>CW22-DD22</f>
        <v>599.5</v>
      </c>
      <c r="DH22" s="13">
        <f>CX22-DE22</f>
        <v>1197.5999999999985</v>
      </c>
      <c r="DI22" s="13">
        <f>CY22-DF22</f>
        <v>1.4000000000014552</v>
      </c>
      <c r="DJ22" s="13">
        <f t="shared" si="6"/>
        <v>3279.4000000000015</v>
      </c>
      <c r="DL22" s="42">
        <f t="shared" si="7"/>
        <v>3.1329204880980378E-2</v>
      </c>
      <c r="DM22" s="42">
        <f t="shared" si="8"/>
        <v>6.2195539952428852E-2</v>
      </c>
      <c r="DN22" s="42">
        <f t="shared" si="9"/>
        <v>7.0647840699285215E-5</v>
      </c>
      <c r="DO22" s="42">
        <f t="shared" si="10"/>
        <v>0.165487520563568</v>
      </c>
      <c r="DQ22" t="s">
        <v>28</v>
      </c>
      <c r="DR22" s="42">
        <v>2.6477613311661347E-2</v>
      </c>
      <c r="DS22" s="42">
        <v>4.9817328440437042E-2</v>
      </c>
      <c r="DT22" s="42">
        <v>-1.4552808258499484E-2</v>
      </c>
      <c r="DU22" s="42">
        <v>0.14061912807556923</v>
      </c>
      <c r="DV22" s="42">
        <v>0.30210466937424574</v>
      </c>
      <c r="DW22" s="16"/>
      <c r="DZ22" s="13"/>
    </row>
    <row r="23" spans="1:130" ht="21">
      <c r="A23" s="20" t="s">
        <v>40</v>
      </c>
      <c r="B23" s="12" t="s">
        <v>97</v>
      </c>
      <c r="C23" s="14">
        <v>7040</v>
      </c>
      <c r="D23">
        <v>6632</v>
      </c>
      <c r="E23">
        <v>6362</v>
      </c>
      <c r="F23">
        <v>6122</v>
      </c>
      <c r="G23">
        <v>6644</v>
      </c>
      <c r="H23">
        <v>7397</v>
      </c>
      <c r="I23">
        <v>7624</v>
      </c>
      <c r="J23">
        <v>7542</v>
      </c>
      <c r="K23">
        <v>7125</v>
      </c>
      <c r="L23">
        <v>6918</v>
      </c>
      <c r="M23">
        <v>6412</v>
      </c>
      <c r="N23">
        <v>6443</v>
      </c>
      <c r="O23" s="15">
        <v>6348</v>
      </c>
      <c r="P23">
        <v>5642</v>
      </c>
      <c r="Q23">
        <v>6516</v>
      </c>
      <c r="R23">
        <v>6372</v>
      </c>
      <c r="S23">
        <v>7019</v>
      </c>
      <c r="T23">
        <v>7500</v>
      </c>
      <c r="U23">
        <v>8378</v>
      </c>
      <c r="V23">
        <v>7444</v>
      </c>
      <c r="W23">
        <v>6830</v>
      </c>
      <c r="X23">
        <v>7020</v>
      </c>
      <c r="Y23">
        <v>6546</v>
      </c>
      <c r="Z23">
        <v>6900</v>
      </c>
      <c r="AA23" s="16">
        <v>6778</v>
      </c>
      <c r="AB23">
        <v>6258</v>
      </c>
      <c r="AC23">
        <v>6535</v>
      </c>
      <c r="AD23">
        <v>7150</v>
      </c>
      <c r="AE23">
        <v>8214</v>
      </c>
      <c r="AF23">
        <v>8642</v>
      </c>
      <c r="AG23">
        <v>8557</v>
      </c>
      <c r="AH23">
        <v>7954</v>
      </c>
      <c r="AI23">
        <v>7108</v>
      </c>
      <c r="AJ23">
        <v>7307</v>
      </c>
      <c r="AK23">
        <v>6522</v>
      </c>
      <c r="AL23">
        <v>6544</v>
      </c>
      <c r="AM23" s="17">
        <v>6644</v>
      </c>
      <c r="AN23">
        <v>6019</v>
      </c>
      <c r="AO23">
        <v>6708</v>
      </c>
      <c r="AP23">
        <v>6618</v>
      </c>
      <c r="AQ23">
        <v>7648</v>
      </c>
      <c r="AR23">
        <v>8471</v>
      </c>
      <c r="AS23">
        <v>8519</v>
      </c>
      <c r="AT23">
        <v>7661</v>
      </c>
      <c r="AU23">
        <v>6976</v>
      </c>
      <c r="AV23">
        <v>7044</v>
      </c>
      <c r="AW23">
        <v>6695</v>
      </c>
      <c r="AX23">
        <v>6951</v>
      </c>
      <c r="AY23" s="3">
        <v>6607</v>
      </c>
      <c r="AZ23" s="3">
        <v>5958</v>
      </c>
      <c r="BA23" s="3">
        <v>6733</v>
      </c>
      <c r="BB23" s="3">
        <v>6657</v>
      </c>
      <c r="BC23" s="3">
        <v>7072</v>
      </c>
      <c r="BD23" s="3">
        <v>8581</v>
      </c>
      <c r="BE23" s="3">
        <v>9287</v>
      </c>
      <c r="BF23" s="3">
        <v>9082</v>
      </c>
      <c r="BG23" s="3">
        <v>7829</v>
      </c>
      <c r="BH23" s="3">
        <v>7208</v>
      </c>
      <c r="BI23" s="3">
        <v>6687</v>
      </c>
      <c r="BJ23" s="3">
        <v>7014</v>
      </c>
      <c r="BK23" s="3">
        <v>7198</v>
      </c>
      <c r="BL23" s="3">
        <v>6114</v>
      </c>
      <c r="BM23" s="3">
        <v>6717</v>
      </c>
      <c r="BN23" s="3">
        <v>6600</v>
      </c>
      <c r="BO23" s="3">
        <v>7252</v>
      </c>
      <c r="BP23" s="3">
        <v>7728</v>
      </c>
      <c r="BQ23" s="3">
        <v>9202</v>
      </c>
      <c r="BR23" s="3">
        <v>8914</v>
      </c>
      <c r="BS23" s="3">
        <v>7852</v>
      </c>
      <c r="BT23" s="3">
        <v>7643</v>
      </c>
      <c r="BU23" s="3">
        <v>6969</v>
      </c>
      <c r="BV23" s="3">
        <v>7220</v>
      </c>
      <c r="BW23" s="50">
        <v>7484</v>
      </c>
      <c r="BX23" s="51">
        <v>6357</v>
      </c>
      <c r="BY23" s="51">
        <v>6677</v>
      </c>
      <c r="BZ23" s="51">
        <v>6721</v>
      </c>
      <c r="CA23" s="51">
        <v>6991</v>
      </c>
      <c r="CB23" s="51">
        <v>7719</v>
      </c>
      <c r="CC23" s="51">
        <v>9316</v>
      </c>
      <c r="CD23" s="51">
        <v>9044</v>
      </c>
      <c r="CE23" s="51">
        <v>8410</v>
      </c>
      <c r="CF23" s="51">
        <v>8041</v>
      </c>
      <c r="CG23" s="51">
        <v>8010</v>
      </c>
      <c r="CH23" s="51">
        <v>8969</v>
      </c>
      <c r="CI23">
        <v>8971</v>
      </c>
      <c r="CJ23">
        <v>8274</v>
      </c>
      <c r="CK23">
        <v>15969</v>
      </c>
      <c r="CL23" s="39">
        <v>11643</v>
      </c>
      <c r="CM23" s="39">
        <v>10689</v>
      </c>
      <c r="CN23" s="39">
        <v>11343</v>
      </c>
      <c r="CO23" s="39">
        <v>10441</v>
      </c>
      <c r="CP23" s="39">
        <v>9000</v>
      </c>
      <c r="CQ23" s="39">
        <v>8012</v>
      </c>
      <c r="CR23" s="39"/>
      <c r="CS23" s="12">
        <v>82261</v>
      </c>
      <c r="CT23" s="12">
        <v>82515</v>
      </c>
      <c r="CU23" s="12">
        <v>87569</v>
      </c>
      <c r="CV23" s="12">
        <v>85954</v>
      </c>
      <c r="CW23" s="12">
        <f t="shared" si="11"/>
        <v>88715</v>
      </c>
      <c r="CX23" s="12">
        <f t="shared" si="1"/>
        <v>89409</v>
      </c>
      <c r="CY23" s="12">
        <f t="shared" si="2"/>
        <v>93739</v>
      </c>
      <c r="CZ23" s="12">
        <f t="shared" si="3"/>
        <v>94342</v>
      </c>
      <c r="DA23" s="12">
        <f t="shared" si="4"/>
        <v>132565.71428571429</v>
      </c>
      <c r="DB23" s="12">
        <f t="shared" si="5"/>
        <v>125789.33333333334</v>
      </c>
      <c r="DC23" s="12"/>
      <c r="DD23" s="13">
        <f>AVERAGE(CS23:CV23)</f>
        <v>84574.75</v>
      </c>
      <c r="DE23" s="13">
        <f>AVERAGE(CS23:CW23)</f>
        <v>85402.8</v>
      </c>
      <c r="DF23" s="13">
        <f>AVERAGE(CT23:CX23)</f>
        <v>86832.4</v>
      </c>
      <c r="DG23" s="13">
        <f>CW23-DD23</f>
        <v>4140.25</v>
      </c>
      <c r="DH23" s="13">
        <f>CX23-DE23</f>
        <v>4006.1999999999971</v>
      </c>
      <c r="DI23" s="13">
        <f>CY23-DF23</f>
        <v>6906.6000000000058</v>
      </c>
      <c r="DJ23" s="13">
        <f t="shared" si="6"/>
        <v>38956.933333333349</v>
      </c>
      <c r="DL23" s="42">
        <f t="shared" si="7"/>
        <v>4.8953736191948545E-2</v>
      </c>
      <c r="DM23" s="42">
        <f t="shared" si="8"/>
        <v>4.6909469010383696E-2</v>
      </c>
      <c r="DN23" s="42">
        <f t="shared" si="9"/>
        <v>7.9539434588932312E-2</v>
      </c>
      <c r="DO23" s="42">
        <f t="shared" si="10"/>
        <v>0.4486451293910263</v>
      </c>
      <c r="DQ23" s="20" t="s">
        <v>40</v>
      </c>
      <c r="DR23" s="42">
        <v>4.2513776162030441E-2</v>
      </c>
      <c r="DS23" s="42">
        <v>3.7449060092534937E-2</v>
      </c>
      <c r="DT23" s="42">
        <v>6.9213593811652027E-2</v>
      </c>
      <c r="DU23" s="42">
        <v>0.43514043298030225</v>
      </c>
      <c r="DV23" s="54">
        <v>0.52627017360394046</v>
      </c>
      <c r="DW23" s="20"/>
      <c r="DZ23" s="13"/>
    </row>
    <row r="24" spans="1:130" ht="21">
      <c r="A24" s="20" t="s">
        <v>18</v>
      </c>
      <c r="B24" s="12" t="s">
        <v>75</v>
      </c>
      <c r="C24" s="14">
        <v>632</v>
      </c>
      <c r="D24">
        <v>537</v>
      </c>
      <c r="E24">
        <v>614</v>
      </c>
      <c r="F24">
        <v>668</v>
      </c>
      <c r="G24">
        <v>654</v>
      </c>
      <c r="H24">
        <v>635</v>
      </c>
      <c r="I24">
        <v>670</v>
      </c>
      <c r="J24">
        <v>631</v>
      </c>
      <c r="K24">
        <v>614</v>
      </c>
      <c r="L24">
        <v>641</v>
      </c>
      <c r="M24">
        <v>637</v>
      </c>
      <c r="N24">
        <v>648</v>
      </c>
      <c r="O24" s="15">
        <v>683</v>
      </c>
      <c r="P24">
        <v>570</v>
      </c>
      <c r="Q24">
        <v>671</v>
      </c>
      <c r="R24">
        <v>687</v>
      </c>
      <c r="S24">
        <v>725</v>
      </c>
      <c r="T24">
        <v>604</v>
      </c>
      <c r="U24">
        <v>666</v>
      </c>
      <c r="V24">
        <v>690</v>
      </c>
      <c r="W24">
        <v>671</v>
      </c>
      <c r="X24">
        <v>690</v>
      </c>
      <c r="Y24">
        <v>664</v>
      </c>
      <c r="Z24">
        <v>677</v>
      </c>
      <c r="AA24" s="16">
        <v>663</v>
      </c>
      <c r="AB24">
        <v>662</v>
      </c>
      <c r="AC24">
        <v>679</v>
      </c>
      <c r="AD24">
        <v>752</v>
      </c>
      <c r="AE24">
        <v>757</v>
      </c>
      <c r="AF24">
        <v>668</v>
      </c>
      <c r="AG24">
        <v>703</v>
      </c>
      <c r="AH24">
        <v>728</v>
      </c>
      <c r="AI24">
        <v>714</v>
      </c>
      <c r="AJ24">
        <v>703</v>
      </c>
      <c r="AK24">
        <v>677</v>
      </c>
      <c r="AL24">
        <v>645</v>
      </c>
      <c r="AM24" s="17">
        <v>625</v>
      </c>
      <c r="AN24">
        <v>624</v>
      </c>
      <c r="AO24">
        <v>776</v>
      </c>
      <c r="AP24">
        <v>723</v>
      </c>
      <c r="AQ24">
        <v>714</v>
      </c>
      <c r="AR24">
        <v>686</v>
      </c>
      <c r="AS24">
        <v>746</v>
      </c>
      <c r="AT24">
        <v>665</v>
      </c>
      <c r="AU24">
        <v>717</v>
      </c>
      <c r="AV24">
        <v>677</v>
      </c>
      <c r="AW24">
        <v>659</v>
      </c>
      <c r="AX24">
        <v>635</v>
      </c>
      <c r="AY24" s="7">
        <v>712</v>
      </c>
      <c r="AZ24" s="7">
        <v>556</v>
      </c>
      <c r="BA24" s="7">
        <v>694</v>
      </c>
      <c r="BB24" s="7">
        <v>677</v>
      </c>
      <c r="BC24" s="7">
        <v>741</v>
      </c>
      <c r="BD24" s="7">
        <v>676</v>
      </c>
      <c r="BE24" s="7">
        <v>720</v>
      </c>
      <c r="BF24" s="7">
        <v>696</v>
      </c>
      <c r="BG24" s="7">
        <v>742</v>
      </c>
      <c r="BH24" s="7">
        <v>666</v>
      </c>
      <c r="BI24" s="7">
        <v>672</v>
      </c>
      <c r="BJ24" s="7">
        <v>727</v>
      </c>
      <c r="BK24" s="7">
        <v>726</v>
      </c>
      <c r="BL24" s="7">
        <v>610</v>
      </c>
      <c r="BM24" s="7">
        <v>715</v>
      </c>
      <c r="BN24" s="7">
        <v>774</v>
      </c>
      <c r="BO24" s="7">
        <v>769</v>
      </c>
      <c r="BP24" s="7">
        <v>667</v>
      </c>
      <c r="BQ24" s="7">
        <v>729</v>
      </c>
      <c r="BR24" s="7">
        <v>693</v>
      </c>
      <c r="BS24" s="7">
        <v>722</v>
      </c>
      <c r="BT24" s="7">
        <v>657</v>
      </c>
      <c r="BU24" s="7">
        <v>705</v>
      </c>
      <c r="BV24" s="7">
        <v>686</v>
      </c>
      <c r="BW24" s="50">
        <v>468</v>
      </c>
      <c r="BX24" s="51">
        <v>615</v>
      </c>
      <c r="BY24" s="51">
        <v>746</v>
      </c>
      <c r="BZ24" s="51">
        <v>690</v>
      </c>
      <c r="CA24" s="51">
        <v>849</v>
      </c>
      <c r="CB24" s="51">
        <v>593</v>
      </c>
      <c r="CC24" s="51">
        <v>1045</v>
      </c>
      <c r="CD24" s="51">
        <v>997</v>
      </c>
      <c r="CE24" s="51">
        <v>948</v>
      </c>
      <c r="CF24" s="51">
        <v>839</v>
      </c>
      <c r="CG24" s="51">
        <v>771</v>
      </c>
      <c r="CH24" s="51">
        <v>975</v>
      </c>
      <c r="CI24">
        <v>1130</v>
      </c>
      <c r="CJ24">
        <v>1300</v>
      </c>
      <c r="CK24">
        <v>2033</v>
      </c>
      <c r="CL24" s="39">
        <v>1670</v>
      </c>
      <c r="CM24" s="39">
        <v>1286</v>
      </c>
      <c r="CN24" s="39">
        <v>1018</v>
      </c>
      <c r="CO24" s="39">
        <v>902</v>
      </c>
      <c r="CP24" s="39">
        <v>871</v>
      </c>
      <c r="CQ24" s="39">
        <v>765</v>
      </c>
      <c r="CR24" s="39"/>
      <c r="CS24" s="12">
        <v>7581</v>
      </c>
      <c r="CT24" s="12">
        <v>7998</v>
      </c>
      <c r="CU24" s="12">
        <v>8351</v>
      </c>
      <c r="CV24" s="12">
        <v>8247</v>
      </c>
      <c r="CW24" s="12">
        <f t="shared" si="11"/>
        <v>8279</v>
      </c>
      <c r="CX24" s="12">
        <f t="shared" si="1"/>
        <v>8453</v>
      </c>
      <c r="CY24" s="12">
        <f t="shared" si="2"/>
        <v>9536</v>
      </c>
      <c r="CZ24" s="12">
        <f t="shared" si="3"/>
        <v>10975</v>
      </c>
      <c r="DA24" s="12">
        <f t="shared" si="4"/>
        <v>16009.714285714286</v>
      </c>
      <c r="DB24" s="12">
        <f t="shared" si="5"/>
        <v>14633.333333333332</v>
      </c>
      <c r="DC24" s="12"/>
      <c r="DD24" s="13">
        <f>AVERAGE(CS24:CV24)</f>
        <v>8044.25</v>
      </c>
      <c r="DE24" s="13">
        <f>AVERAGE(CS24:CW24)</f>
        <v>8091.2</v>
      </c>
      <c r="DF24" s="13">
        <f>AVERAGE(CT24:CX24)</f>
        <v>8265.6</v>
      </c>
      <c r="DG24" s="13">
        <f>CW24-DD24</f>
        <v>234.75</v>
      </c>
      <c r="DH24" s="13">
        <f>CX24-DE24</f>
        <v>361.80000000000018</v>
      </c>
      <c r="DI24" s="13">
        <f>CY24-DF24</f>
        <v>1270.3999999999996</v>
      </c>
      <c r="DJ24" s="13">
        <f t="shared" si="6"/>
        <v>6367.7333333333318</v>
      </c>
      <c r="DL24" s="42">
        <f t="shared" si="7"/>
        <v>2.9182335208378655E-2</v>
      </c>
      <c r="DM24" s="42">
        <f t="shared" si="8"/>
        <v>4.4715246193395314E-2</v>
      </c>
      <c r="DN24" s="42">
        <f t="shared" si="9"/>
        <v>0.15369725125822681</v>
      </c>
      <c r="DO24" s="42">
        <f t="shared" si="10"/>
        <v>0.7703897277068007</v>
      </c>
      <c r="DQ24" s="20" t="s">
        <v>18</v>
      </c>
      <c r="DR24" s="42">
        <v>4.233832907730789E-2</v>
      </c>
      <c r="DS24" s="42">
        <v>4.3649401432838943E-2</v>
      </c>
      <c r="DT24" s="42">
        <v>0.14256432677323716</v>
      </c>
      <c r="DU24" s="42">
        <v>0.74235395072489252</v>
      </c>
      <c r="DV24" s="54">
        <v>0.62239608926339551</v>
      </c>
      <c r="DW24" s="16"/>
      <c r="DZ24" s="13"/>
    </row>
    <row r="25" spans="1:130" ht="21">
      <c r="A25" s="20" t="s">
        <v>21</v>
      </c>
      <c r="B25" s="12" t="s">
        <v>78</v>
      </c>
      <c r="C25" s="14">
        <v>160</v>
      </c>
      <c r="D25">
        <v>126</v>
      </c>
      <c r="E25">
        <v>125</v>
      </c>
      <c r="F25">
        <v>146</v>
      </c>
      <c r="G25">
        <v>148</v>
      </c>
      <c r="H25">
        <v>141</v>
      </c>
      <c r="I25">
        <v>160</v>
      </c>
      <c r="J25">
        <v>143</v>
      </c>
      <c r="K25">
        <v>148</v>
      </c>
      <c r="L25">
        <v>156</v>
      </c>
      <c r="M25">
        <v>154</v>
      </c>
      <c r="N25">
        <v>165</v>
      </c>
      <c r="O25" s="15">
        <v>155</v>
      </c>
      <c r="P25">
        <v>154</v>
      </c>
      <c r="Q25">
        <v>160</v>
      </c>
      <c r="R25">
        <v>147</v>
      </c>
      <c r="S25">
        <v>179</v>
      </c>
      <c r="T25">
        <v>186</v>
      </c>
      <c r="U25">
        <v>169</v>
      </c>
      <c r="V25">
        <v>162</v>
      </c>
      <c r="W25">
        <v>159</v>
      </c>
      <c r="X25">
        <v>175</v>
      </c>
      <c r="Y25">
        <v>159</v>
      </c>
      <c r="Z25">
        <v>150</v>
      </c>
      <c r="AA25" s="16">
        <v>149</v>
      </c>
      <c r="AB25">
        <v>164</v>
      </c>
      <c r="AC25">
        <v>175</v>
      </c>
      <c r="AD25">
        <v>136</v>
      </c>
      <c r="AE25">
        <v>146</v>
      </c>
      <c r="AF25">
        <v>182</v>
      </c>
      <c r="AG25">
        <v>180</v>
      </c>
      <c r="AH25">
        <v>196</v>
      </c>
      <c r="AI25">
        <v>157</v>
      </c>
      <c r="AJ25">
        <v>153</v>
      </c>
      <c r="AK25">
        <v>159</v>
      </c>
      <c r="AL25">
        <v>166</v>
      </c>
      <c r="AM25" s="17">
        <v>188</v>
      </c>
      <c r="AN25">
        <v>141</v>
      </c>
      <c r="AO25">
        <v>162</v>
      </c>
      <c r="AP25">
        <v>162</v>
      </c>
      <c r="AQ25">
        <v>201</v>
      </c>
      <c r="AR25">
        <v>196</v>
      </c>
      <c r="AS25">
        <v>228</v>
      </c>
      <c r="AT25">
        <v>200</v>
      </c>
      <c r="AU25">
        <v>188</v>
      </c>
      <c r="AV25">
        <v>187</v>
      </c>
      <c r="AW25">
        <v>170</v>
      </c>
      <c r="AX25">
        <v>201</v>
      </c>
      <c r="AY25" s="7">
        <v>208</v>
      </c>
      <c r="AZ25" s="7">
        <v>154</v>
      </c>
      <c r="BA25" s="7">
        <v>194</v>
      </c>
      <c r="BB25" s="7">
        <v>181</v>
      </c>
      <c r="BC25" s="7">
        <v>225</v>
      </c>
      <c r="BD25" s="7">
        <v>253</v>
      </c>
      <c r="BE25" s="7">
        <v>212</v>
      </c>
      <c r="BF25" s="7">
        <v>228</v>
      </c>
      <c r="BG25" s="7">
        <v>265</v>
      </c>
      <c r="BH25" s="7">
        <v>239</v>
      </c>
      <c r="BI25" s="7">
        <v>220</v>
      </c>
      <c r="BJ25" s="7">
        <v>188</v>
      </c>
      <c r="BK25" s="7">
        <v>217</v>
      </c>
      <c r="BL25" s="7">
        <v>178</v>
      </c>
      <c r="BM25" s="7">
        <v>210</v>
      </c>
      <c r="BN25" s="7">
        <v>208</v>
      </c>
      <c r="BO25" s="7">
        <v>219</v>
      </c>
      <c r="BP25" s="7">
        <v>206</v>
      </c>
      <c r="BQ25" s="7">
        <v>262</v>
      </c>
      <c r="BR25" s="7">
        <v>231</v>
      </c>
      <c r="BS25" s="7">
        <v>243</v>
      </c>
      <c r="BT25" s="7">
        <v>213</v>
      </c>
      <c r="BU25" s="7">
        <v>213</v>
      </c>
      <c r="BV25" s="7">
        <v>200</v>
      </c>
      <c r="BW25" s="50">
        <v>235</v>
      </c>
      <c r="BX25" s="51">
        <v>190</v>
      </c>
      <c r="BY25" s="51">
        <v>223</v>
      </c>
      <c r="BZ25" s="51">
        <v>211</v>
      </c>
      <c r="CA25" s="51">
        <v>320</v>
      </c>
      <c r="CB25" s="51">
        <v>459</v>
      </c>
      <c r="CC25" s="51">
        <v>367</v>
      </c>
      <c r="CD25" s="51">
        <v>205</v>
      </c>
      <c r="CE25" s="51">
        <v>201</v>
      </c>
      <c r="CF25" s="51">
        <v>196</v>
      </c>
      <c r="CG25" s="51">
        <v>242</v>
      </c>
      <c r="CH25" s="51">
        <v>253</v>
      </c>
      <c r="CI25">
        <v>260</v>
      </c>
      <c r="CJ25">
        <v>256</v>
      </c>
      <c r="CK25">
        <v>316</v>
      </c>
      <c r="CL25" s="39">
        <v>318</v>
      </c>
      <c r="CM25" s="39">
        <v>279</v>
      </c>
      <c r="CN25" s="39">
        <v>278</v>
      </c>
      <c r="CO25" s="39">
        <v>303</v>
      </c>
      <c r="CP25" s="39">
        <v>285</v>
      </c>
      <c r="CQ25" s="39">
        <v>179</v>
      </c>
      <c r="CR25" s="39"/>
      <c r="CS25" s="12">
        <v>1772</v>
      </c>
      <c r="CT25" s="12">
        <v>1955</v>
      </c>
      <c r="CU25" s="12">
        <v>1963</v>
      </c>
      <c r="CV25" s="12">
        <v>2224</v>
      </c>
      <c r="CW25" s="12">
        <f t="shared" si="11"/>
        <v>2567</v>
      </c>
      <c r="CX25" s="12">
        <f t="shared" si="1"/>
        <v>2600</v>
      </c>
      <c r="CY25" s="12">
        <f t="shared" si="2"/>
        <v>3102</v>
      </c>
      <c r="CZ25" s="12">
        <f t="shared" si="3"/>
        <v>2474</v>
      </c>
      <c r="DA25" s="12">
        <f t="shared" si="4"/>
        <v>3445.7142857142862</v>
      </c>
      <c r="DB25" s="12">
        <f t="shared" si="5"/>
        <v>3298.666666666667</v>
      </c>
      <c r="DC25" s="12"/>
      <c r="DD25" s="13">
        <f>AVERAGE(CS25:CV25)</f>
        <v>1978.5</v>
      </c>
      <c r="DE25" s="13">
        <f>AVERAGE(CS25:CW25)</f>
        <v>2096.1999999999998</v>
      </c>
      <c r="DF25" s="13">
        <f>AVERAGE(CT25:CX25)</f>
        <v>2261.8000000000002</v>
      </c>
      <c r="DG25" s="13">
        <f>CW25-DD25</f>
        <v>588.5</v>
      </c>
      <c r="DH25" s="13">
        <f>CX25-DE25</f>
        <v>503.80000000000018</v>
      </c>
      <c r="DI25" s="13">
        <f>CY25-DF25</f>
        <v>840.19999999999982</v>
      </c>
      <c r="DJ25" s="13">
        <f t="shared" si="6"/>
        <v>1036.8666666666668</v>
      </c>
      <c r="DL25" s="42">
        <f t="shared" si="7"/>
        <v>0.29744756128380084</v>
      </c>
      <c r="DM25" s="42">
        <f t="shared" si="8"/>
        <v>0.240339662245969</v>
      </c>
      <c r="DN25" s="42">
        <f t="shared" si="9"/>
        <v>0.37147404721902899</v>
      </c>
      <c r="DO25" s="42">
        <f t="shared" si="10"/>
        <v>0.45842544286261683</v>
      </c>
      <c r="DQ25" s="20" t="s">
        <v>21</v>
      </c>
      <c r="DR25" s="42">
        <v>0.15157798045786089</v>
      </c>
      <c r="DS25" s="42">
        <v>7.7506213625627013E-2</v>
      </c>
      <c r="DT25" s="42">
        <v>0.18806245522352327</v>
      </c>
      <c r="DU25" s="42">
        <v>0.24146455780448389</v>
      </c>
      <c r="DV25" s="54">
        <v>0.62974550919837569</v>
      </c>
      <c r="DW25" s="16"/>
      <c r="DZ25" s="13"/>
    </row>
    <row r="26" spans="1:130" ht="21">
      <c r="A26" s="20" t="s">
        <v>39</v>
      </c>
      <c r="B26" s="12" t="s">
        <v>96</v>
      </c>
      <c r="C26" s="14">
        <v>2898</v>
      </c>
      <c r="D26">
        <v>2837</v>
      </c>
      <c r="E26">
        <v>2954</v>
      </c>
      <c r="F26">
        <v>2843</v>
      </c>
      <c r="G26">
        <v>3001</v>
      </c>
      <c r="H26">
        <v>3279</v>
      </c>
      <c r="I26">
        <v>3258</v>
      </c>
      <c r="J26">
        <v>3329</v>
      </c>
      <c r="K26">
        <v>3086</v>
      </c>
      <c r="L26">
        <v>3130</v>
      </c>
      <c r="M26">
        <v>2892</v>
      </c>
      <c r="N26">
        <v>2903</v>
      </c>
      <c r="O26" s="15">
        <v>2982</v>
      </c>
      <c r="P26">
        <v>2648</v>
      </c>
      <c r="Q26">
        <v>2985</v>
      </c>
      <c r="R26">
        <v>2843</v>
      </c>
      <c r="S26">
        <v>3247</v>
      </c>
      <c r="T26">
        <v>3299</v>
      </c>
      <c r="U26">
        <v>3541</v>
      </c>
      <c r="V26">
        <v>3174</v>
      </c>
      <c r="W26">
        <v>3142</v>
      </c>
      <c r="X26">
        <v>3206</v>
      </c>
      <c r="Y26">
        <v>3128</v>
      </c>
      <c r="Z26">
        <v>3135</v>
      </c>
      <c r="AA26" s="16">
        <v>3133</v>
      </c>
      <c r="AB26">
        <v>2834</v>
      </c>
      <c r="AC26">
        <v>3133</v>
      </c>
      <c r="AD26">
        <v>3150</v>
      </c>
      <c r="AE26">
        <v>3458</v>
      </c>
      <c r="AF26">
        <v>3813</v>
      </c>
      <c r="AG26">
        <v>3830</v>
      </c>
      <c r="AH26">
        <v>3599</v>
      </c>
      <c r="AI26">
        <v>3306</v>
      </c>
      <c r="AJ26">
        <v>3343</v>
      </c>
      <c r="AK26">
        <v>3090</v>
      </c>
      <c r="AL26">
        <v>3064</v>
      </c>
      <c r="AM26" s="17">
        <v>2996</v>
      </c>
      <c r="AN26">
        <v>2855</v>
      </c>
      <c r="AO26">
        <v>3144</v>
      </c>
      <c r="AP26">
        <v>3066</v>
      </c>
      <c r="AQ26">
        <v>3526</v>
      </c>
      <c r="AR26">
        <v>3652</v>
      </c>
      <c r="AS26">
        <v>3700</v>
      </c>
      <c r="AT26">
        <v>3566</v>
      </c>
      <c r="AU26">
        <v>3212</v>
      </c>
      <c r="AV26">
        <v>3267</v>
      </c>
      <c r="AW26">
        <v>3123</v>
      </c>
      <c r="AX26">
        <v>3299</v>
      </c>
      <c r="AY26" s="3">
        <v>3146</v>
      </c>
      <c r="AZ26" s="3">
        <v>2888</v>
      </c>
      <c r="BA26" s="3">
        <v>3147</v>
      </c>
      <c r="BB26" s="3">
        <v>3168</v>
      </c>
      <c r="BC26" s="3">
        <v>3388</v>
      </c>
      <c r="BD26" s="3">
        <v>3892</v>
      </c>
      <c r="BE26" s="3">
        <v>4017</v>
      </c>
      <c r="BF26" s="3">
        <v>3815</v>
      </c>
      <c r="BG26" s="3">
        <v>3560</v>
      </c>
      <c r="BH26" s="3">
        <v>3339</v>
      </c>
      <c r="BI26" s="3">
        <v>3289</v>
      </c>
      <c r="BJ26" s="3">
        <v>3279</v>
      </c>
      <c r="BK26" s="3">
        <v>3374</v>
      </c>
      <c r="BL26" s="3">
        <v>3078</v>
      </c>
      <c r="BM26" s="3">
        <v>3335</v>
      </c>
      <c r="BN26" s="3">
        <v>3199</v>
      </c>
      <c r="BO26" s="3">
        <v>3438</v>
      </c>
      <c r="BP26" s="3">
        <v>3598</v>
      </c>
      <c r="BQ26" s="3">
        <v>4137</v>
      </c>
      <c r="BR26" s="3">
        <v>3835</v>
      </c>
      <c r="BS26" s="3">
        <v>3631</v>
      </c>
      <c r="BT26" s="3">
        <v>3628</v>
      </c>
      <c r="BU26" s="3">
        <v>3364</v>
      </c>
      <c r="BV26" s="3">
        <v>3405</v>
      </c>
      <c r="BW26" s="50">
        <v>3802</v>
      </c>
      <c r="BX26" s="51">
        <v>3033</v>
      </c>
      <c r="BY26" s="51">
        <v>3043</v>
      </c>
      <c r="BZ26" s="51">
        <v>3606</v>
      </c>
      <c r="CA26" s="51">
        <v>3205</v>
      </c>
      <c r="CB26" s="51">
        <v>3663</v>
      </c>
      <c r="CC26" s="51">
        <v>4486</v>
      </c>
      <c r="CD26" s="51">
        <v>4758</v>
      </c>
      <c r="CE26" s="51">
        <v>4042</v>
      </c>
      <c r="CF26" s="51">
        <v>3781</v>
      </c>
      <c r="CG26" s="51">
        <v>3873</v>
      </c>
      <c r="CH26" s="51">
        <v>4963</v>
      </c>
      <c r="CI26">
        <v>4562</v>
      </c>
      <c r="CJ26">
        <v>4166</v>
      </c>
      <c r="CK26">
        <v>7143</v>
      </c>
      <c r="CL26" s="39">
        <v>6103</v>
      </c>
      <c r="CM26" s="39">
        <v>5335</v>
      </c>
      <c r="CN26" s="39">
        <v>5445</v>
      </c>
      <c r="CO26" s="39">
        <v>5170</v>
      </c>
      <c r="CP26" s="39">
        <v>4746</v>
      </c>
      <c r="CQ26" s="39">
        <v>3951</v>
      </c>
      <c r="CR26" s="39"/>
      <c r="CS26" s="12">
        <v>36410</v>
      </c>
      <c r="CT26" s="12">
        <v>37330</v>
      </c>
      <c r="CU26" s="12">
        <v>39753</v>
      </c>
      <c r="CV26" s="12">
        <v>39406</v>
      </c>
      <c r="CW26" s="12">
        <f t="shared" si="11"/>
        <v>40928</v>
      </c>
      <c r="CX26" s="12">
        <f t="shared" si="1"/>
        <v>42022</v>
      </c>
      <c r="CY26" s="12">
        <f t="shared" si="2"/>
        <v>46255</v>
      </c>
      <c r="CZ26" s="12">
        <f t="shared" si="3"/>
        <v>46621</v>
      </c>
      <c r="DA26" s="12">
        <f t="shared" si="4"/>
        <v>65012.57142857142</v>
      </c>
      <c r="DB26" s="12">
        <f t="shared" si="5"/>
        <v>62161.333333333336</v>
      </c>
      <c r="DC26" s="12"/>
      <c r="DD26" s="13">
        <f>AVERAGE(CS26:CV26)</f>
        <v>38224.75</v>
      </c>
      <c r="DE26" s="13">
        <f>AVERAGE(CS26:CW26)</f>
        <v>38765.4</v>
      </c>
      <c r="DF26" s="13">
        <f>AVERAGE(CT26:CX26)</f>
        <v>39887.800000000003</v>
      </c>
      <c r="DG26" s="13">
        <f>CW26-DD26</f>
        <v>2703.25</v>
      </c>
      <c r="DH26" s="13">
        <f>CX26-DE26</f>
        <v>3256.5999999999985</v>
      </c>
      <c r="DI26" s="13">
        <f>CY26-DF26</f>
        <v>6367.1999999999971</v>
      </c>
      <c r="DJ26" s="13">
        <f t="shared" si="6"/>
        <v>22273.533333333333</v>
      </c>
      <c r="DL26" s="42">
        <f t="shared" si="7"/>
        <v>7.0719886984218341E-2</v>
      </c>
      <c r="DM26" s="42">
        <f t="shared" si="8"/>
        <v>8.4007903955589228E-2</v>
      </c>
      <c r="DN26" s="42">
        <f t="shared" si="9"/>
        <v>0.15962775585517366</v>
      </c>
      <c r="DO26" s="42">
        <f t="shared" si="10"/>
        <v>0.55840465840014564</v>
      </c>
      <c r="DQ26" s="20" t="s">
        <v>39</v>
      </c>
      <c r="DR26" s="42">
        <v>4.0963790382103724E-2</v>
      </c>
      <c r="DS26" s="42">
        <v>4.6891485272362761E-2</v>
      </c>
      <c r="DT26" s="42">
        <v>0.11872355572458401</v>
      </c>
      <c r="DU26" s="42">
        <v>0.49251826869384141</v>
      </c>
      <c r="DV26" s="54">
        <v>0.65819206968633015</v>
      </c>
      <c r="DW26" s="16"/>
      <c r="DZ26" s="13"/>
    </row>
    <row r="27" spans="1:130" ht="21">
      <c r="A27" s="20" t="s">
        <v>37</v>
      </c>
      <c r="B27" s="12" t="s">
        <v>94</v>
      </c>
      <c r="C27" s="14">
        <v>22903</v>
      </c>
      <c r="D27">
        <v>23398</v>
      </c>
      <c r="E27">
        <v>22336</v>
      </c>
      <c r="F27">
        <v>21675</v>
      </c>
      <c r="G27">
        <v>24909</v>
      </c>
      <c r="H27">
        <v>24754</v>
      </c>
      <c r="I27">
        <v>24325</v>
      </c>
      <c r="J27">
        <v>25002</v>
      </c>
      <c r="K27">
        <v>23018</v>
      </c>
      <c r="L27">
        <v>24624</v>
      </c>
      <c r="M27">
        <v>21582</v>
      </c>
      <c r="N27">
        <v>22976</v>
      </c>
      <c r="O27" s="15">
        <v>25138</v>
      </c>
      <c r="P27">
        <v>20192</v>
      </c>
      <c r="Q27">
        <v>23329</v>
      </c>
      <c r="R27">
        <v>24106</v>
      </c>
      <c r="S27">
        <v>26528</v>
      </c>
      <c r="T27">
        <v>25495</v>
      </c>
      <c r="U27">
        <v>26177</v>
      </c>
      <c r="V27">
        <v>24356</v>
      </c>
      <c r="W27">
        <v>23782</v>
      </c>
      <c r="X27">
        <v>23010</v>
      </c>
      <c r="Y27">
        <v>22114</v>
      </c>
      <c r="Z27">
        <v>23346</v>
      </c>
      <c r="AA27" s="16">
        <v>23084</v>
      </c>
      <c r="AB27">
        <v>21875</v>
      </c>
      <c r="AC27">
        <v>24941</v>
      </c>
      <c r="AD27">
        <v>25471</v>
      </c>
      <c r="AE27">
        <v>25656</v>
      </c>
      <c r="AF27">
        <v>27820</v>
      </c>
      <c r="AG27">
        <v>27551</v>
      </c>
      <c r="AH27">
        <v>25583</v>
      </c>
      <c r="AI27">
        <v>23617</v>
      </c>
      <c r="AJ27">
        <v>24333</v>
      </c>
      <c r="AK27">
        <v>22618</v>
      </c>
      <c r="AL27">
        <v>23870</v>
      </c>
      <c r="AM27" s="17">
        <v>23019</v>
      </c>
      <c r="AN27">
        <v>21884</v>
      </c>
      <c r="AO27">
        <v>23526</v>
      </c>
      <c r="AP27">
        <v>23257</v>
      </c>
      <c r="AQ27">
        <v>25719</v>
      </c>
      <c r="AR27">
        <v>25926</v>
      </c>
      <c r="AS27">
        <v>28159</v>
      </c>
      <c r="AT27">
        <v>26217</v>
      </c>
      <c r="AU27">
        <v>24827</v>
      </c>
      <c r="AV27">
        <v>25172</v>
      </c>
      <c r="AW27">
        <v>23257</v>
      </c>
      <c r="AX27">
        <v>24274</v>
      </c>
      <c r="AY27" s="3">
        <v>23801</v>
      </c>
      <c r="AZ27" s="3">
        <v>20775</v>
      </c>
      <c r="BA27" s="3">
        <v>24388</v>
      </c>
      <c r="BB27" s="3">
        <v>23624</v>
      </c>
      <c r="BC27" s="3">
        <v>25898</v>
      </c>
      <c r="BD27" s="3">
        <v>27585</v>
      </c>
      <c r="BE27" s="3">
        <v>27611</v>
      </c>
      <c r="BF27" s="3">
        <v>26623</v>
      </c>
      <c r="BG27" s="3">
        <v>24667</v>
      </c>
      <c r="BH27" s="3">
        <v>24154</v>
      </c>
      <c r="BI27" s="3">
        <v>23889</v>
      </c>
      <c r="BJ27" s="3">
        <v>25518</v>
      </c>
      <c r="BK27" s="3">
        <v>24883</v>
      </c>
      <c r="BL27" s="3">
        <v>21836</v>
      </c>
      <c r="BM27" s="3">
        <v>24553</v>
      </c>
      <c r="BN27" s="3">
        <v>24350</v>
      </c>
      <c r="BO27" s="3">
        <v>26684</v>
      </c>
      <c r="BP27" s="3">
        <v>28418</v>
      </c>
      <c r="BQ27" s="3">
        <v>29180</v>
      </c>
      <c r="BR27" s="3">
        <v>26888</v>
      </c>
      <c r="BS27" s="3">
        <v>25481</v>
      </c>
      <c r="BT27" s="3">
        <v>25000</v>
      </c>
      <c r="BU27" s="3">
        <v>23117</v>
      </c>
      <c r="BV27" s="3">
        <v>24011</v>
      </c>
      <c r="BW27" s="50">
        <v>28549</v>
      </c>
      <c r="BX27" s="51">
        <v>22044</v>
      </c>
      <c r="BY27" s="51">
        <v>26847</v>
      </c>
      <c r="BZ27" s="51">
        <v>28046</v>
      </c>
      <c r="CA27" s="51">
        <v>29815</v>
      </c>
      <c r="CB27" s="51">
        <v>34845</v>
      </c>
      <c r="CC27" s="51">
        <v>35066</v>
      </c>
      <c r="CD27" s="51">
        <v>32008</v>
      </c>
      <c r="CE27" s="51">
        <v>31445</v>
      </c>
      <c r="CF27" s="51">
        <v>30535</v>
      </c>
      <c r="CG27" s="51">
        <v>26586</v>
      </c>
      <c r="CH27" s="51">
        <v>30209</v>
      </c>
      <c r="CI27">
        <v>32594</v>
      </c>
      <c r="CJ27">
        <v>30922</v>
      </c>
      <c r="CK27">
        <v>47717</v>
      </c>
      <c r="CL27" s="39">
        <v>50351</v>
      </c>
      <c r="CM27" s="39">
        <v>41799</v>
      </c>
      <c r="CN27" s="39">
        <v>45583</v>
      </c>
      <c r="CO27" s="39">
        <v>40016</v>
      </c>
      <c r="CP27" s="39">
        <v>35085</v>
      </c>
      <c r="CQ27" s="39">
        <v>29111</v>
      </c>
      <c r="CR27" s="39"/>
      <c r="CS27" s="12">
        <v>281502</v>
      </c>
      <c r="CT27" s="12">
        <v>287573</v>
      </c>
      <c r="CU27" s="12">
        <v>296419</v>
      </c>
      <c r="CV27" s="12">
        <v>295237</v>
      </c>
      <c r="CW27" s="12">
        <f t="shared" si="11"/>
        <v>298533</v>
      </c>
      <c r="CX27" s="12">
        <f t="shared" si="1"/>
        <v>304401</v>
      </c>
      <c r="CY27" s="12">
        <f t="shared" si="2"/>
        <v>355995</v>
      </c>
      <c r="CZ27" s="12">
        <f t="shared" si="3"/>
        <v>353178</v>
      </c>
      <c r="DA27" s="12">
        <f t="shared" si="4"/>
        <v>495397.71428571426</v>
      </c>
      <c r="DB27" s="12">
        <f t="shared" si="5"/>
        <v>470904</v>
      </c>
      <c r="DC27" s="12"/>
      <c r="DD27" s="13">
        <f>AVERAGE(CS27:CV27)</f>
        <v>290182.75</v>
      </c>
      <c r="DE27" s="13">
        <f>AVERAGE(CS27:CW27)</f>
        <v>291852.79999999999</v>
      </c>
      <c r="DF27" s="13">
        <f>AVERAGE(CT27:CX27)</f>
        <v>296432.59999999998</v>
      </c>
      <c r="DG27" s="13">
        <f>CW27-DD27</f>
        <v>8350.25</v>
      </c>
      <c r="DH27" s="13">
        <f>CX27-DE27</f>
        <v>12548.200000000012</v>
      </c>
      <c r="DI27" s="13">
        <f>CY27-DF27</f>
        <v>59562.400000000023</v>
      </c>
      <c r="DJ27" s="13">
        <f t="shared" si="6"/>
        <v>174471.40000000002</v>
      </c>
      <c r="DL27" s="42">
        <f t="shared" si="7"/>
        <v>2.8775831781868495E-2</v>
      </c>
      <c r="DM27" s="42">
        <f t="shared" si="8"/>
        <v>4.2994961843778823E-2</v>
      </c>
      <c r="DN27" s="42">
        <f t="shared" si="9"/>
        <v>0.20093066686997324</v>
      </c>
      <c r="DO27" s="42">
        <f t="shared" si="10"/>
        <v>0.58857021798547138</v>
      </c>
      <c r="DQ27" s="20" t="s">
        <v>37</v>
      </c>
      <c r="DR27" s="42">
        <v>7.4663053908267064E-3</v>
      </c>
      <c r="DS27" s="42">
        <v>1.7246542774237001E-2</v>
      </c>
      <c r="DT27" s="42">
        <v>0.17117776642810126</v>
      </c>
      <c r="DU27" s="42">
        <v>0.5463825649666153</v>
      </c>
      <c r="DV27" s="54">
        <v>0.53004449705964329</v>
      </c>
      <c r="DW27" s="20"/>
      <c r="DZ27" s="13"/>
    </row>
    <row r="28" spans="1:130" ht="21">
      <c r="A28" t="s">
        <v>32</v>
      </c>
      <c r="B28" s="12" t="s">
        <v>89</v>
      </c>
      <c r="C28" s="14">
        <v>964</v>
      </c>
      <c r="D28">
        <v>865</v>
      </c>
      <c r="E28">
        <v>971</v>
      </c>
      <c r="F28">
        <v>910</v>
      </c>
      <c r="G28">
        <v>920</v>
      </c>
      <c r="H28">
        <v>1063</v>
      </c>
      <c r="I28">
        <v>976</v>
      </c>
      <c r="J28">
        <v>1025</v>
      </c>
      <c r="K28">
        <v>968</v>
      </c>
      <c r="L28">
        <v>923</v>
      </c>
      <c r="M28">
        <v>931</v>
      </c>
      <c r="N28">
        <v>990</v>
      </c>
      <c r="O28" s="15">
        <v>1072</v>
      </c>
      <c r="P28">
        <v>906</v>
      </c>
      <c r="Q28">
        <v>1069</v>
      </c>
      <c r="R28">
        <v>1053</v>
      </c>
      <c r="S28">
        <v>1152</v>
      </c>
      <c r="T28">
        <v>1116</v>
      </c>
      <c r="U28">
        <v>1065</v>
      </c>
      <c r="V28">
        <v>1073</v>
      </c>
      <c r="W28">
        <v>959</v>
      </c>
      <c r="X28">
        <v>988</v>
      </c>
      <c r="Y28">
        <v>1074</v>
      </c>
      <c r="Z28">
        <v>1075</v>
      </c>
      <c r="AA28" s="16">
        <v>1141</v>
      </c>
      <c r="AB28">
        <v>1126</v>
      </c>
      <c r="AC28">
        <v>1157</v>
      </c>
      <c r="AD28">
        <v>1052</v>
      </c>
      <c r="AE28">
        <v>1052</v>
      </c>
      <c r="AF28">
        <v>1063</v>
      </c>
      <c r="AG28">
        <v>1130</v>
      </c>
      <c r="AH28">
        <v>1080</v>
      </c>
      <c r="AI28">
        <v>966</v>
      </c>
      <c r="AJ28">
        <v>1125</v>
      </c>
      <c r="AK28">
        <v>986</v>
      </c>
      <c r="AL28">
        <v>1033</v>
      </c>
      <c r="AM28" s="17">
        <v>1023</v>
      </c>
      <c r="AN28">
        <v>953</v>
      </c>
      <c r="AO28">
        <v>997</v>
      </c>
      <c r="AP28">
        <v>1042</v>
      </c>
      <c r="AQ28">
        <v>1144</v>
      </c>
      <c r="AR28">
        <v>1100</v>
      </c>
      <c r="AS28">
        <v>1141</v>
      </c>
      <c r="AT28">
        <v>1096</v>
      </c>
      <c r="AU28">
        <v>1139</v>
      </c>
      <c r="AV28">
        <v>1087</v>
      </c>
      <c r="AW28">
        <v>987</v>
      </c>
      <c r="AX28">
        <v>1020</v>
      </c>
      <c r="AY28" s="3">
        <v>985</v>
      </c>
      <c r="AZ28" s="3">
        <v>829</v>
      </c>
      <c r="BA28" s="3">
        <v>1000</v>
      </c>
      <c r="BB28" s="3">
        <v>1051</v>
      </c>
      <c r="BC28" s="3">
        <v>1090</v>
      </c>
      <c r="BD28" s="3">
        <v>1073</v>
      </c>
      <c r="BE28" s="3">
        <v>1060</v>
      </c>
      <c r="BF28" s="3">
        <v>998</v>
      </c>
      <c r="BG28" s="3">
        <v>973</v>
      </c>
      <c r="BH28" s="3">
        <v>995</v>
      </c>
      <c r="BI28" s="3">
        <v>941</v>
      </c>
      <c r="BJ28" s="3">
        <v>1025</v>
      </c>
      <c r="BK28" s="3">
        <v>1034</v>
      </c>
      <c r="BL28" s="3">
        <v>1004</v>
      </c>
      <c r="BM28" s="3">
        <v>1101</v>
      </c>
      <c r="BN28" s="3">
        <v>1054</v>
      </c>
      <c r="BO28" s="3">
        <v>1115</v>
      </c>
      <c r="BP28" s="3">
        <v>1146</v>
      </c>
      <c r="BQ28" s="3">
        <v>1131</v>
      </c>
      <c r="BR28" s="3">
        <v>1103</v>
      </c>
      <c r="BS28" s="3">
        <v>995</v>
      </c>
      <c r="BT28" s="3">
        <v>1032</v>
      </c>
      <c r="BU28" s="3">
        <v>918</v>
      </c>
      <c r="BV28" s="3">
        <v>1014</v>
      </c>
      <c r="BW28" s="50">
        <v>1087</v>
      </c>
      <c r="BX28" s="51">
        <v>930</v>
      </c>
      <c r="BY28" s="51">
        <v>1023</v>
      </c>
      <c r="BZ28" s="51">
        <v>1044</v>
      </c>
      <c r="CA28" s="51">
        <v>963</v>
      </c>
      <c r="CB28" s="51">
        <v>1465</v>
      </c>
      <c r="CC28" s="51">
        <v>1757</v>
      </c>
      <c r="CD28" s="51">
        <v>1477</v>
      </c>
      <c r="CE28" s="51">
        <v>1176</v>
      </c>
      <c r="CF28" s="51">
        <v>1134</v>
      </c>
      <c r="CG28" s="51">
        <v>1081</v>
      </c>
      <c r="CH28" s="51">
        <v>1154</v>
      </c>
      <c r="CI28">
        <v>1062</v>
      </c>
      <c r="CJ28">
        <v>1017</v>
      </c>
      <c r="CK28">
        <v>1458</v>
      </c>
      <c r="CL28" s="39">
        <v>1659</v>
      </c>
      <c r="CM28" s="39">
        <v>1597</v>
      </c>
      <c r="CN28" s="39">
        <v>1707</v>
      </c>
      <c r="CO28" s="39">
        <v>1475</v>
      </c>
      <c r="CP28" s="39">
        <v>1149</v>
      </c>
      <c r="CQ28" s="39">
        <v>1038</v>
      </c>
      <c r="CR28" s="39"/>
      <c r="CS28" s="12">
        <v>11506</v>
      </c>
      <c r="CT28" s="12">
        <v>12602</v>
      </c>
      <c r="CU28" s="12">
        <v>12911</v>
      </c>
      <c r="CV28" s="12">
        <v>12729</v>
      </c>
      <c r="CW28" s="12">
        <f t="shared" si="11"/>
        <v>12020</v>
      </c>
      <c r="CX28" s="12">
        <f t="shared" si="1"/>
        <v>12647</v>
      </c>
      <c r="CY28" s="12">
        <f t="shared" si="2"/>
        <v>14291</v>
      </c>
      <c r="CZ28" s="12">
        <f t="shared" si="3"/>
        <v>12162</v>
      </c>
      <c r="DA28" s="12">
        <f t="shared" si="4"/>
        <v>17100</v>
      </c>
      <c r="DB28" s="12">
        <f t="shared" si="5"/>
        <v>16216</v>
      </c>
      <c r="DC28" s="12"/>
      <c r="DD28" s="13">
        <f>AVERAGE(CS28:CV28)</f>
        <v>12437</v>
      </c>
      <c r="DE28" s="13">
        <f>AVERAGE(CS28:CW28)</f>
        <v>12353.6</v>
      </c>
      <c r="DF28" s="13">
        <f>AVERAGE(CT28:CX28)</f>
        <v>12581.8</v>
      </c>
      <c r="DG28" s="13">
        <f>CW28-DD28</f>
        <v>-417</v>
      </c>
      <c r="DH28" s="13">
        <f>CX28-DE28</f>
        <v>293.39999999999964</v>
      </c>
      <c r="DI28" s="13">
        <f>CY28-DF28</f>
        <v>1709.2000000000007</v>
      </c>
      <c r="DJ28" s="13">
        <f t="shared" si="6"/>
        <v>3634.2000000000007</v>
      </c>
      <c r="DL28" s="42">
        <f t="shared" si="7"/>
        <v>-3.3528986089893062E-2</v>
      </c>
      <c r="DM28" s="42">
        <f t="shared" si="8"/>
        <v>2.3750161896127414E-2</v>
      </c>
      <c r="DN28" s="42">
        <f t="shared" si="9"/>
        <v>0.135847017119967</v>
      </c>
      <c r="DO28" s="42">
        <f t="shared" si="10"/>
        <v>0.28884579312975894</v>
      </c>
      <c r="DQ28" t="s">
        <v>32</v>
      </c>
      <c r="DR28" s="42">
        <v>-4.2550421567571009E-2</v>
      </c>
      <c r="DS28" s="42">
        <v>7.0280247497384648E-3</v>
      </c>
      <c r="DT28" s="42">
        <v>0.1141705539299884</v>
      </c>
      <c r="DU28" s="42">
        <v>0.25291405978324266</v>
      </c>
      <c r="DV28" s="42">
        <v>0.27211105070239744</v>
      </c>
      <c r="DW28" s="16"/>
      <c r="DZ28" s="13"/>
    </row>
    <row r="29" spans="1:130" ht="21">
      <c r="A29" t="s">
        <v>24</v>
      </c>
      <c r="B29" s="12" t="s">
        <v>81</v>
      </c>
      <c r="C29" s="14">
        <v>568</v>
      </c>
      <c r="D29">
        <v>535</v>
      </c>
      <c r="E29">
        <v>597</v>
      </c>
      <c r="F29">
        <v>559</v>
      </c>
      <c r="G29">
        <v>563</v>
      </c>
      <c r="H29">
        <v>580</v>
      </c>
      <c r="I29">
        <v>600</v>
      </c>
      <c r="J29">
        <v>566</v>
      </c>
      <c r="K29">
        <v>559</v>
      </c>
      <c r="L29">
        <v>577</v>
      </c>
      <c r="M29">
        <v>575</v>
      </c>
      <c r="N29">
        <v>553</v>
      </c>
      <c r="O29" s="15">
        <v>585</v>
      </c>
      <c r="P29">
        <v>476</v>
      </c>
      <c r="Q29">
        <v>597</v>
      </c>
      <c r="R29">
        <v>626</v>
      </c>
      <c r="S29">
        <v>603</v>
      </c>
      <c r="T29">
        <v>584</v>
      </c>
      <c r="U29">
        <v>538</v>
      </c>
      <c r="V29">
        <v>583</v>
      </c>
      <c r="W29">
        <v>553</v>
      </c>
      <c r="X29">
        <v>626</v>
      </c>
      <c r="Y29">
        <v>555</v>
      </c>
      <c r="Z29">
        <v>590</v>
      </c>
      <c r="AA29" s="16">
        <v>592</v>
      </c>
      <c r="AB29">
        <v>599</v>
      </c>
      <c r="AC29">
        <v>556</v>
      </c>
      <c r="AD29">
        <v>594</v>
      </c>
      <c r="AE29">
        <v>643</v>
      </c>
      <c r="AF29">
        <v>584</v>
      </c>
      <c r="AG29">
        <v>584</v>
      </c>
      <c r="AH29">
        <v>574</v>
      </c>
      <c r="AI29">
        <v>595</v>
      </c>
      <c r="AJ29">
        <v>572</v>
      </c>
      <c r="AK29">
        <v>546</v>
      </c>
      <c r="AL29">
        <v>569</v>
      </c>
      <c r="AM29" s="17">
        <v>613</v>
      </c>
      <c r="AN29">
        <v>614</v>
      </c>
      <c r="AO29">
        <v>675</v>
      </c>
      <c r="AP29">
        <v>680</v>
      </c>
      <c r="AQ29">
        <v>645</v>
      </c>
      <c r="AR29">
        <v>552</v>
      </c>
      <c r="AS29">
        <v>610</v>
      </c>
      <c r="AT29">
        <v>632</v>
      </c>
      <c r="AU29">
        <v>673</v>
      </c>
      <c r="AV29">
        <v>656</v>
      </c>
      <c r="AW29">
        <v>551</v>
      </c>
      <c r="AX29">
        <v>660</v>
      </c>
      <c r="AY29" s="3">
        <v>599</v>
      </c>
      <c r="AZ29" s="3">
        <v>527</v>
      </c>
      <c r="BA29" s="3">
        <v>617</v>
      </c>
      <c r="BB29" s="3">
        <v>658</v>
      </c>
      <c r="BC29" s="3">
        <v>661</v>
      </c>
      <c r="BD29" s="3">
        <v>614</v>
      </c>
      <c r="BE29" s="3">
        <v>627</v>
      </c>
      <c r="BF29" s="3">
        <v>622</v>
      </c>
      <c r="BG29" s="3">
        <v>573</v>
      </c>
      <c r="BH29" s="3">
        <v>620</v>
      </c>
      <c r="BI29" s="3">
        <v>567</v>
      </c>
      <c r="BJ29" s="3">
        <v>619</v>
      </c>
      <c r="BK29" s="3">
        <v>610</v>
      </c>
      <c r="BL29" s="3">
        <v>573</v>
      </c>
      <c r="BM29" s="3">
        <v>590</v>
      </c>
      <c r="BN29" s="3">
        <v>671</v>
      </c>
      <c r="BO29" s="3">
        <v>661</v>
      </c>
      <c r="BP29" s="3">
        <v>607</v>
      </c>
      <c r="BQ29" s="3">
        <v>616</v>
      </c>
      <c r="BR29" s="3">
        <v>622</v>
      </c>
      <c r="BS29" s="3">
        <v>643</v>
      </c>
      <c r="BT29" s="3">
        <v>610</v>
      </c>
      <c r="BU29" s="3">
        <v>612</v>
      </c>
      <c r="BV29" s="3">
        <v>682</v>
      </c>
      <c r="BW29" s="50">
        <v>575</v>
      </c>
      <c r="BX29" s="51">
        <v>468</v>
      </c>
      <c r="BY29" s="51">
        <v>530</v>
      </c>
      <c r="BZ29" s="51">
        <v>484</v>
      </c>
      <c r="CA29" s="51">
        <v>494</v>
      </c>
      <c r="CB29" s="51">
        <v>571</v>
      </c>
      <c r="CC29" s="51">
        <v>693</v>
      </c>
      <c r="CD29" s="51">
        <v>777</v>
      </c>
      <c r="CE29" s="51">
        <v>760</v>
      </c>
      <c r="CF29" s="51">
        <v>677</v>
      </c>
      <c r="CG29" s="51">
        <v>580</v>
      </c>
      <c r="CH29" s="51">
        <v>540</v>
      </c>
      <c r="CI29">
        <v>627</v>
      </c>
      <c r="CJ29">
        <v>647</v>
      </c>
      <c r="CK29">
        <v>1013</v>
      </c>
      <c r="CL29" s="39">
        <v>1048</v>
      </c>
      <c r="CM29" s="39">
        <v>858</v>
      </c>
      <c r="CN29" s="39">
        <v>871</v>
      </c>
      <c r="CO29" s="39">
        <v>780</v>
      </c>
      <c r="CP29" s="39">
        <v>730</v>
      </c>
      <c r="CQ29" s="39">
        <v>612</v>
      </c>
      <c r="CR29" s="39"/>
      <c r="CS29" s="12">
        <v>6832</v>
      </c>
      <c r="CT29" s="12">
        <v>6916</v>
      </c>
      <c r="CU29" s="12">
        <v>7008</v>
      </c>
      <c r="CV29" s="12">
        <v>7561</v>
      </c>
      <c r="CW29" s="12">
        <f t="shared" si="11"/>
        <v>7304</v>
      </c>
      <c r="CX29" s="12">
        <f t="shared" si="1"/>
        <v>7497</v>
      </c>
      <c r="CY29" s="12">
        <f>SUM(BW29:CH29)</f>
        <v>7149</v>
      </c>
      <c r="CZ29" s="12">
        <f t="shared" si="3"/>
        <v>7186</v>
      </c>
      <c r="DA29" s="12">
        <f t="shared" si="4"/>
        <v>10018.285714285714</v>
      </c>
      <c r="DB29" s="12">
        <f t="shared" si="5"/>
        <v>9581.3333333333339</v>
      </c>
      <c r="DC29" s="12"/>
      <c r="DD29" s="13">
        <f>AVERAGE(CS29:CV29)</f>
        <v>7079.25</v>
      </c>
      <c r="DE29" s="13">
        <f>AVERAGE(CS29:CW29)</f>
        <v>7124.2</v>
      </c>
      <c r="DF29" s="13">
        <f>AVERAGE(CT29:CX29)</f>
        <v>7257.2</v>
      </c>
      <c r="DG29" s="13">
        <f>CW29-DD29</f>
        <v>224.75</v>
      </c>
      <c r="DH29" s="13">
        <f>CX29-DE29</f>
        <v>372.80000000000018</v>
      </c>
      <c r="DI29" s="13">
        <f>CY29-DF29</f>
        <v>-108.19999999999982</v>
      </c>
      <c r="DJ29" s="13">
        <f t="shared" si="6"/>
        <v>2324.1333333333341</v>
      </c>
      <c r="DL29" s="42">
        <f t="shared" si="7"/>
        <v>3.1747713387717626E-2</v>
      </c>
      <c r="DM29" s="42">
        <f t="shared" si="8"/>
        <v>5.232868251873897E-2</v>
      </c>
      <c r="DN29" s="42">
        <f t="shared" si="9"/>
        <v>-1.4909331422587199E-2</v>
      </c>
      <c r="DO29" s="42">
        <f t="shared" si="10"/>
        <v>0.32025207150599877</v>
      </c>
      <c r="DQ29" t="s">
        <v>24</v>
      </c>
      <c r="DR29" s="42">
        <v>1.2666668201832019E-2</v>
      </c>
      <c r="DS29" s="42">
        <v>2.5172768326549893E-2</v>
      </c>
      <c r="DT29" s="42">
        <v>-4.2555339204224212E-2</v>
      </c>
      <c r="DU29" s="42">
        <v>0.27151582240172484</v>
      </c>
      <c r="DV29" s="42">
        <v>0.44635287277340241</v>
      </c>
      <c r="DW29" s="16"/>
      <c r="DZ29" s="13"/>
    </row>
    <row r="30" spans="1:130">
      <c r="C30" s="14"/>
      <c r="O30" s="15"/>
      <c r="AA30" s="16"/>
      <c r="AM30" s="17"/>
      <c r="BK30" s="31"/>
      <c r="BL30" s="32"/>
      <c r="BM30" s="32"/>
      <c r="BN30" s="32"/>
      <c r="BO30" s="32"/>
      <c r="BP30" s="32"/>
      <c r="BQ30" s="32"/>
      <c r="BR30" s="32"/>
      <c r="BS30" s="32"/>
      <c r="BT30" s="32"/>
      <c r="BU30" s="32"/>
      <c r="BV30" s="32"/>
      <c r="CS30" s="12"/>
      <c r="CT30" s="12"/>
      <c r="CU30" s="12"/>
      <c r="CV30" s="12"/>
      <c r="CW30" s="12"/>
      <c r="CX30" s="12"/>
      <c r="CY30" s="12"/>
      <c r="CZ30" s="12"/>
      <c r="DA30" s="12"/>
      <c r="DB30" s="12"/>
      <c r="DC30" s="12"/>
      <c r="DD30" s="13"/>
      <c r="DE30" s="13"/>
      <c r="DF30" s="13"/>
      <c r="DG30" s="13"/>
      <c r="DH30" s="13"/>
      <c r="DI30" s="13"/>
      <c r="DJ30" s="13"/>
      <c r="DR30" s="42"/>
      <c r="DS30" s="42"/>
      <c r="DT30" s="42"/>
      <c r="DU30" s="42"/>
    </row>
    <row r="31" spans="1:130">
      <c r="A31" t="s">
        <v>47</v>
      </c>
      <c r="C31" s="14">
        <f>SUM(C3:C29)</f>
        <v>99980</v>
      </c>
      <c r="D31" s="14">
        <f t="shared" ref="D31:BO31" si="12">SUM(D3:D29)</f>
        <v>93093</v>
      </c>
      <c r="E31" s="14">
        <f t="shared" si="12"/>
        <v>96487</v>
      </c>
      <c r="F31" s="14">
        <f t="shared" si="12"/>
        <v>94451</v>
      </c>
      <c r="G31" s="14">
        <f t="shared" si="12"/>
        <v>102628</v>
      </c>
      <c r="H31" s="14">
        <f t="shared" si="12"/>
        <v>102621</v>
      </c>
      <c r="I31" s="14">
        <f t="shared" si="12"/>
        <v>104332</v>
      </c>
      <c r="J31" s="14">
        <f t="shared" si="12"/>
        <v>106225</v>
      </c>
      <c r="K31" s="14">
        <f t="shared" si="12"/>
        <v>99771</v>
      </c>
      <c r="L31" s="14">
        <f t="shared" si="12"/>
        <v>102676</v>
      </c>
      <c r="M31" s="14">
        <f t="shared" si="12"/>
        <v>93784</v>
      </c>
      <c r="N31" s="14">
        <f t="shared" si="12"/>
        <v>98116</v>
      </c>
      <c r="O31" s="14">
        <f t="shared" si="12"/>
        <v>104045</v>
      </c>
      <c r="P31" s="14">
        <f t="shared" si="12"/>
        <v>87956</v>
      </c>
      <c r="Q31" s="14">
        <f t="shared" si="12"/>
        <v>99836</v>
      </c>
      <c r="R31" s="14">
        <f t="shared" si="12"/>
        <v>102191</v>
      </c>
      <c r="S31" s="14">
        <f t="shared" si="12"/>
        <v>111355</v>
      </c>
      <c r="T31" s="14">
        <f t="shared" si="12"/>
        <v>106899</v>
      </c>
      <c r="U31" s="14">
        <f t="shared" si="12"/>
        <v>110469</v>
      </c>
      <c r="V31" s="14">
        <f t="shared" si="12"/>
        <v>104752</v>
      </c>
      <c r="W31" s="14">
        <f t="shared" si="12"/>
        <v>100332</v>
      </c>
      <c r="X31" s="14">
        <f t="shared" si="12"/>
        <v>101913</v>
      </c>
      <c r="Y31" s="14">
        <f t="shared" si="12"/>
        <v>98019</v>
      </c>
      <c r="Z31" s="14">
        <f t="shared" si="12"/>
        <v>103633</v>
      </c>
      <c r="AA31" s="14">
        <f t="shared" si="12"/>
        <v>102884</v>
      </c>
      <c r="AB31" s="14">
        <f t="shared" si="12"/>
        <v>99931</v>
      </c>
      <c r="AC31" s="14">
        <f t="shared" si="12"/>
        <v>108711</v>
      </c>
      <c r="AD31" s="14">
        <f t="shared" si="12"/>
        <v>109295</v>
      </c>
      <c r="AE31" s="14">
        <f t="shared" si="12"/>
        <v>112709</v>
      </c>
      <c r="AF31" s="14">
        <f t="shared" si="12"/>
        <v>114202</v>
      </c>
      <c r="AG31" s="14">
        <f t="shared" si="12"/>
        <v>115376</v>
      </c>
      <c r="AH31" s="14">
        <f t="shared" si="12"/>
        <v>108070</v>
      </c>
      <c r="AI31" s="14">
        <f t="shared" si="12"/>
        <v>100379</v>
      </c>
      <c r="AJ31" s="14">
        <f t="shared" si="12"/>
        <v>104559</v>
      </c>
      <c r="AK31" s="14">
        <f t="shared" si="12"/>
        <v>96607</v>
      </c>
      <c r="AL31" s="14">
        <f t="shared" si="12"/>
        <v>101907</v>
      </c>
      <c r="AM31" s="14">
        <f t="shared" si="12"/>
        <v>102883</v>
      </c>
      <c r="AN31" s="14">
        <f t="shared" si="12"/>
        <v>94061</v>
      </c>
      <c r="AO31" s="14">
        <f t="shared" si="12"/>
        <v>105762</v>
      </c>
      <c r="AP31" s="14">
        <f t="shared" si="12"/>
        <v>104145</v>
      </c>
      <c r="AQ31" s="14">
        <f t="shared" si="12"/>
        <v>111944</v>
      </c>
      <c r="AR31" s="14">
        <f t="shared" si="12"/>
        <v>111401</v>
      </c>
      <c r="AS31" s="14">
        <f t="shared" si="12"/>
        <v>119851</v>
      </c>
      <c r="AT31" s="14">
        <f t="shared" si="12"/>
        <v>112116</v>
      </c>
      <c r="AU31" s="14">
        <f t="shared" si="12"/>
        <v>104895</v>
      </c>
      <c r="AV31" s="14">
        <f t="shared" si="12"/>
        <v>106524</v>
      </c>
      <c r="AW31" s="14">
        <f t="shared" si="12"/>
        <v>99215</v>
      </c>
      <c r="AX31" s="14">
        <f t="shared" si="12"/>
        <v>104782</v>
      </c>
      <c r="AY31" s="14">
        <f t="shared" si="12"/>
        <v>104098</v>
      </c>
      <c r="AZ31" s="14">
        <f t="shared" si="12"/>
        <v>91992</v>
      </c>
      <c r="BA31" s="14">
        <f t="shared" si="12"/>
        <v>106467</v>
      </c>
      <c r="BB31" s="14">
        <f t="shared" si="12"/>
        <v>105236</v>
      </c>
      <c r="BC31" s="14">
        <f t="shared" si="12"/>
        <v>112180</v>
      </c>
      <c r="BD31" s="14">
        <f t="shared" si="12"/>
        <v>114413</v>
      </c>
      <c r="BE31" s="14">
        <f t="shared" si="12"/>
        <v>117129</v>
      </c>
      <c r="BF31" s="14">
        <f t="shared" si="12"/>
        <v>112573</v>
      </c>
      <c r="BG31" s="14">
        <f t="shared" si="12"/>
        <v>106568</v>
      </c>
      <c r="BH31" s="14">
        <f t="shared" si="12"/>
        <v>104866</v>
      </c>
      <c r="BI31" s="14">
        <f t="shared" si="12"/>
        <v>100527</v>
      </c>
      <c r="BJ31" s="14">
        <f t="shared" si="12"/>
        <v>107447</v>
      </c>
      <c r="BK31" s="14">
        <f t="shared" si="12"/>
        <v>107740</v>
      </c>
      <c r="BL31" s="14">
        <f t="shared" si="12"/>
        <v>95468</v>
      </c>
      <c r="BM31" s="14">
        <f t="shared" si="12"/>
        <v>107161</v>
      </c>
      <c r="BN31" s="14">
        <f t="shared" si="12"/>
        <v>107595</v>
      </c>
      <c r="BO31" s="14">
        <f t="shared" si="12"/>
        <v>115952</v>
      </c>
      <c r="BP31" s="14">
        <f t="shared" ref="BP31:CQ31" si="13">SUM(BP3:BP29)</f>
        <v>116373</v>
      </c>
      <c r="BQ31" s="14">
        <f t="shared" si="13"/>
        <v>122306</v>
      </c>
      <c r="BR31" s="14">
        <f t="shared" si="13"/>
        <v>116104</v>
      </c>
      <c r="BS31" s="14">
        <f t="shared" si="13"/>
        <v>109720</v>
      </c>
      <c r="BT31" s="14">
        <f t="shared" si="13"/>
        <v>108788</v>
      </c>
      <c r="BU31" s="14">
        <f t="shared" si="13"/>
        <v>102754</v>
      </c>
      <c r="BV31" s="14">
        <f t="shared" si="13"/>
        <v>107331</v>
      </c>
      <c r="BW31" s="14">
        <f t="shared" si="13"/>
        <v>111953</v>
      </c>
      <c r="BX31" s="14">
        <f t="shared" si="13"/>
        <v>93771</v>
      </c>
      <c r="BY31" s="14">
        <f t="shared" si="13"/>
        <v>107487</v>
      </c>
      <c r="BZ31" s="14">
        <f t="shared" si="13"/>
        <v>115100</v>
      </c>
      <c r="CA31" s="14">
        <f t="shared" si="13"/>
        <v>132959</v>
      </c>
      <c r="CB31" s="14">
        <f t="shared" si="13"/>
        <v>136224</v>
      </c>
      <c r="CC31" s="14">
        <f t="shared" si="13"/>
        <v>140327</v>
      </c>
      <c r="CD31" s="14">
        <f t="shared" si="13"/>
        <v>132386</v>
      </c>
      <c r="CE31" s="14">
        <f t="shared" si="13"/>
        <v>126230</v>
      </c>
      <c r="CF31" s="14">
        <f t="shared" si="13"/>
        <v>122606</v>
      </c>
      <c r="CG31" s="14">
        <f t="shared" si="13"/>
        <v>114941</v>
      </c>
      <c r="CH31" s="14">
        <f t="shared" si="13"/>
        <v>130259</v>
      </c>
      <c r="CI31" s="14">
        <f t="shared" si="13"/>
        <v>136574</v>
      </c>
      <c r="CJ31" s="14">
        <f t="shared" si="13"/>
        <v>125290</v>
      </c>
      <c r="CK31" s="14">
        <f t="shared" si="13"/>
        <v>190002</v>
      </c>
      <c r="CL31" s="14">
        <f t="shared" si="13"/>
        <v>189885</v>
      </c>
      <c r="CM31" s="14">
        <f t="shared" si="13"/>
        <v>165852</v>
      </c>
      <c r="CN31" s="14">
        <f t="shared" si="13"/>
        <v>165760</v>
      </c>
      <c r="CO31" s="14">
        <f t="shared" si="13"/>
        <v>150463</v>
      </c>
      <c r="CP31" s="14">
        <f>SUM(CP3:CP29)</f>
        <v>137808</v>
      </c>
      <c r="CQ31" s="14">
        <f t="shared" si="13"/>
        <v>118910</v>
      </c>
      <c r="CR31" s="14"/>
      <c r="CS31" s="28">
        <v>1194164</v>
      </c>
      <c r="CT31" s="28">
        <v>1231400</v>
      </c>
      <c r="CU31" s="28">
        <v>1274630</v>
      </c>
      <c r="CV31" s="28">
        <v>1277579</v>
      </c>
      <c r="CW31" s="12">
        <f t="shared" si="11"/>
        <v>1283496</v>
      </c>
      <c r="CX31" s="12">
        <f t="shared" si="1"/>
        <v>1317292</v>
      </c>
      <c r="CY31" s="12">
        <f t="shared" si="2"/>
        <v>1464243</v>
      </c>
      <c r="CZ31" s="12">
        <f t="shared" si="3"/>
        <v>1380544</v>
      </c>
      <c r="DA31" s="12">
        <f t="shared" si="4"/>
        <v>1926558.857142857</v>
      </c>
      <c r="DB31" s="12">
        <f t="shared" si="5"/>
        <v>1840725.3333333335</v>
      </c>
      <c r="DC31" s="12"/>
      <c r="DD31" s="13">
        <f>AVERAGE(CS31:CV31)</f>
        <v>1244443.25</v>
      </c>
      <c r="DE31" s="13">
        <f>AVERAGE(CS31:CW31)</f>
        <v>1252253.8</v>
      </c>
      <c r="DF31" s="13">
        <f>AVERAGE(CT31:CX31)</f>
        <v>1276879.3999999999</v>
      </c>
      <c r="DG31" s="13">
        <f>CW31-DD31</f>
        <v>39052.75</v>
      </c>
      <c r="DH31" s="13">
        <f>CX31-DE31</f>
        <v>65038.199999999953</v>
      </c>
      <c r="DI31" s="13">
        <f>CY31-DF31</f>
        <v>187363.60000000009</v>
      </c>
      <c r="DJ31" s="13">
        <f>DB31-DF31</f>
        <v>563845.93333333358</v>
      </c>
      <c r="DL31" s="42">
        <f t="shared" si="7"/>
        <v>3.1381704227975038E-2</v>
      </c>
      <c r="DM31" s="42">
        <f t="shared" si="8"/>
        <v>5.1936915663581898E-2</v>
      </c>
      <c r="DN31" s="42">
        <f t="shared" si="9"/>
        <v>0.14673554918342335</v>
      </c>
      <c r="DO31" s="42">
        <f t="shared" si="10"/>
        <v>0.44158119657450312</v>
      </c>
      <c r="DQ31" t="s">
        <v>47</v>
      </c>
      <c r="DR31" s="42">
        <v>1.5968028356716613E-2</v>
      </c>
      <c r="DS31" s="42">
        <v>3.1228255408703297E-2</v>
      </c>
      <c r="DT31" s="42">
        <v>0.12308500942172602</v>
      </c>
      <c r="DU31" s="42">
        <v>0.40472037860817989</v>
      </c>
    </row>
    <row r="32" spans="1:130">
      <c r="C32" s="14"/>
      <c r="O32" s="15"/>
      <c r="AA32" s="16"/>
      <c r="AM32" s="17"/>
      <c r="CW32" s="12"/>
      <c r="CX32" s="12"/>
      <c r="CY32" s="12"/>
      <c r="CZ32" s="12"/>
      <c r="DA32" s="12"/>
      <c r="DB32" s="12"/>
      <c r="DC32" s="12"/>
      <c r="DD32" s="13"/>
      <c r="DE32" s="13"/>
      <c r="DF32" s="13"/>
      <c r="DG32" s="13"/>
      <c r="DH32" s="13"/>
      <c r="DI32" s="13"/>
      <c r="DJ32" s="13"/>
      <c r="DL32" s="42"/>
      <c r="DM32" s="42"/>
      <c r="DN32" s="42"/>
      <c r="DO32" s="42"/>
      <c r="DR32" s="42"/>
      <c r="DS32" s="42"/>
      <c r="DT32" s="42"/>
      <c r="DU32" s="42"/>
    </row>
    <row r="33" spans="1:125">
      <c r="A33" t="s">
        <v>50</v>
      </c>
      <c r="C33" s="14">
        <f>SUM(C14,C23:C27,C21,C9,C18,C13,C15,C11,C10,C6,C5,C3)</f>
        <v>71718</v>
      </c>
      <c r="D33" s="14">
        <f t="shared" ref="D33:BO33" si="14">SUM(D14,D23:D27,D21,D9,D18,D13,D15,D11,D10,D6,D5,D3)</f>
        <v>68118</v>
      </c>
      <c r="E33" s="14">
        <f t="shared" si="14"/>
        <v>68400</v>
      </c>
      <c r="F33" s="14">
        <f t="shared" si="14"/>
        <v>66480</v>
      </c>
      <c r="G33" s="14">
        <f t="shared" si="14"/>
        <v>73674</v>
      </c>
      <c r="H33" s="14">
        <f t="shared" si="14"/>
        <v>74124</v>
      </c>
      <c r="I33" s="14">
        <f t="shared" si="14"/>
        <v>75509</v>
      </c>
      <c r="J33" s="14">
        <f t="shared" si="14"/>
        <v>76971</v>
      </c>
      <c r="K33" s="14">
        <f t="shared" si="14"/>
        <v>71685</v>
      </c>
      <c r="L33" s="14">
        <f t="shared" si="14"/>
        <v>74178</v>
      </c>
      <c r="M33" s="14">
        <f t="shared" si="14"/>
        <v>66475</v>
      </c>
      <c r="N33" s="14">
        <f t="shared" si="14"/>
        <v>70063</v>
      </c>
      <c r="O33" s="14">
        <f t="shared" si="14"/>
        <v>74471</v>
      </c>
      <c r="P33" s="14">
        <f t="shared" si="14"/>
        <v>62144</v>
      </c>
      <c r="Q33" s="14">
        <f t="shared" si="14"/>
        <v>69845</v>
      </c>
      <c r="R33" s="14">
        <f t="shared" si="14"/>
        <v>71269</v>
      </c>
      <c r="S33" s="14">
        <f t="shared" si="14"/>
        <v>79558</v>
      </c>
      <c r="T33" s="14">
        <f t="shared" si="14"/>
        <v>77087</v>
      </c>
      <c r="U33" s="14">
        <f t="shared" si="14"/>
        <v>79848</v>
      </c>
      <c r="V33" s="14">
        <f t="shared" si="14"/>
        <v>74748</v>
      </c>
      <c r="W33" s="14">
        <f t="shared" si="14"/>
        <v>72480</v>
      </c>
      <c r="X33" s="14">
        <f t="shared" si="14"/>
        <v>72658</v>
      </c>
      <c r="Y33" s="14">
        <f t="shared" si="14"/>
        <v>68690</v>
      </c>
      <c r="Z33" s="14">
        <f t="shared" si="14"/>
        <v>72888</v>
      </c>
      <c r="AA33" s="14">
        <f t="shared" si="14"/>
        <v>71939</v>
      </c>
      <c r="AB33" s="14">
        <f t="shared" si="14"/>
        <v>68458</v>
      </c>
      <c r="AC33" s="14">
        <f t="shared" si="14"/>
        <v>74510</v>
      </c>
      <c r="AD33" s="14">
        <f t="shared" si="14"/>
        <v>77687</v>
      </c>
      <c r="AE33" s="14">
        <f t="shared" si="14"/>
        <v>80869</v>
      </c>
      <c r="AF33" s="14">
        <f t="shared" si="14"/>
        <v>83912</v>
      </c>
      <c r="AG33" s="14">
        <f t="shared" si="14"/>
        <v>84739</v>
      </c>
      <c r="AH33" s="14">
        <f t="shared" si="14"/>
        <v>78699</v>
      </c>
      <c r="AI33" s="14">
        <f t="shared" si="14"/>
        <v>72157</v>
      </c>
      <c r="AJ33" s="14">
        <f t="shared" si="14"/>
        <v>74767</v>
      </c>
      <c r="AK33" s="14">
        <f t="shared" si="14"/>
        <v>68828</v>
      </c>
      <c r="AL33" s="14">
        <f t="shared" si="14"/>
        <v>72688</v>
      </c>
      <c r="AM33" s="14">
        <f t="shared" si="14"/>
        <v>72658</v>
      </c>
      <c r="AN33" s="14">
        <f t="shared" si="14"/>
        <v>66080</v>
      </c>
      <c r="AO33" s="14">
        <f t="shared" si="14"/>
        <v>72655</v>
      </c>
      <c r="AP33" s="14">
        <f t="shared" si="14"/>
        <v>71783</v>
      </c>
      <c r="AQ33" s="14">
        <f t="shared" si="14"/>
        <v>79271</v>
      </c>
      <c r="AR33" s="14">
        <f t="shared" si="14"/>
        <v>80219</v>
      </c>
      <c r="AS33" s="14">
        <f t="shared" si="14"/>
        <v>86790</v>
      </c>
      <c r="AT33" s="14">
        <f t="shared" si="14"/>
        <v>80704</v>
      </c>
      <c r="AU33" s="14">
        <f t="shared" si="14"/>
        <v>75196</v>
      </c>
      <c r="AV33" s="14">
        <f t="shared" si="14"/>
        <v>76232</v>
      </c>
      <c r="AW33" s="14">
        <f t="shared" si="14"/>
        <v>70713</v>
      </c>
      <c r="AX33" s="14">
        <f t="shared" si="14"/>
        <v>74555</v>
      </c>
      <c r="AY33" s="14">
        <f t="shared" si="14"/>
        <v>73694</v>
      </c>
      <c r="AZ33" s="14">
        <f t="shared" si="14"/>
        <v>65199</v>
      </c>
      <c r="BA33" s="14">
        <f t="shared" si="14"/>
        <v>75903</v>
      </c>
      <c r="BB33" s="14">
        <f t="shared" si="14"/>
        <v>73514</v>
      </c>
      <c r="BC33" s="14">
        <f t="shared" si="14"/>
        <v>79244</v>
      </c>
      <c r="BD33" s="14">
        <f t="shared" si="14"/>
        <v>83266</v>
      </c>
      <c r="BE33" s="14">
        <f t="shared" si="14"/>
        <v>85495</v>
      </c>
      <c r="BF33" s="14">
        <f t="shared" si="14"/>
        <v>82390</v>
      </c>
      <c r="BG33" s="14">
        <f t="shared" si="14"/>
        <v>76800</v>
      </c>
      <c r="BH33" s="14">
        <f t="shared" si="14"/>
        <v>74804</v>
      </c>
      <c r="BI33" s="14">
        <f t="shared" si="14"/>
        <v>72176</v>
      </c>
      <c r="BJ33" s="14">
        <f t="shared" si="14"/>
        <v>77565</v>
      </c>
      <c r="BK33" s="14">
        <f t="shared" si="14"/>
        <v>77029</v>
      </c>
      <c r="BL33" s="14">
        <f t="shared" si="14"/>
        <v>67345</v>
      </c>
      <c r="BM33" s="14">
        <f t="shared" si="14"/>
        <v>75312</v>
      </c>
      <c r="BN33" s="14">
        <f t="shared" si="14"/>
        <v>75627</v>
      </c>
      <c r="BO33" s="14">
        <f t="shared" si="14"/>
        <v>82304</v>
      </c>
      <c r="BP33" s="14">
        <f t="shared" ref="BP33:CV33" si="15">SUM(BP14,BP23:BP27,BP21,BP9,BP18,BP13,BP15,BP11,BP10,BP6,BP5,BP3)</f>
        <v>84467</v>
      </c>
      <c r="BQ33" s="14">
        <f t="shared" si="15"/>
        <v>89497</v>
      </c>
      <c r="BR33" s="14">
        <f t="shared" si="15"/>
        <v>84282</v>
      </c>
      <c r="BS33" s="14">
        <f t="shared" si="15"/>
        <v>79703</v>
      </c>
      <c r="BT33" s="14">
        <f t="shared" si="15"/>
        <v>78180</v>
      </c>
      <c r="BU33" s="14">
        <f t="shared" si="15"/>
        <v>73121</v>
      </c>
      <c r="BV33" s="14">
        <f t="shared" si="15"/>
        <v>76496</v>
      </c>
      <c r="BW33" s="14">
        <f t="shared" si="15"/>
        <v>81960</v>
      </c>
      <c r="BX33" s="14">
        <f t="shared" si="15"/>
        <v>68509</v>
      </c>
      <c r="BY33" s="14">
        <f t="shared" si="15"/>
        <v>78681</v>
      </c>
      <c r="BZ33" s="14">
        <f t="shared" si="15"/>
        <v>83997</v>
      </c>
      <c r="CA33" s="14">
        <f t="shared" si="15"/>
        <v>91652</v>
      </c>
      <c r="CB33" s="14">
        <f t="shared" si="15"/>
        <v>95486</v>
      </c>
      <c r="CC33" s="14">
        <f t="shared" si="15"/>
        <v>101327</v>
      </c>
      <c r="CD33" s="14">
        <f t="shared" si="15"/>
        <v>98150</v>
      </c>
      <c r="CE33" s="14">
        <f t="shared" si="15"/>
        <v>93946</v>
      </c>
      <c r="CF33" s="14">
        <f t="shared" si="15"/>
        <v>91495</v>
      </c>
      <c r="CG33" s="14">
        <f t="shared" si="15"/>
        <v>84750</v>
      </c>
      <c r="CH33" s="14">
        <f t="shared" si="15"/>
        <v>98215</v>
      </c>
      <c r="CI33" s="14">
        <f t="shared" si="15"/>
        <v>103724</v>
      </c>
      <c r="CJ33" s="14">
        <f t="shared" si="15"/>
        <v>94425</v>
      </c>
      <c r="CK33" s="14">
        <f t="shared" si="15"/>
        <v>145557</v>
      </c>
      <c r="CL33" s="14">
        <f t="shared" si="15"/>
        <v>144300</v>
      </c>
      <c r="CM33" s="14">
        <f t="shared" si="15"/>
        <v>124024</v>
      </c>
      <c r="CN33" s="14">
        <f t="shared" si="15"/>
        <v>125442</v>
      </c>
      <c r="CO33" s="14">
        <f t="shared" si="15"/>
        <v>115141</v>
      </c>
      <c r="CP33" s="14">
        <f t="shared" si="15"/>
        <v>105901</v>
      </c>
      <c r="CQ33" s="14">
        <f t="shared" si="15"/>
        <v>90284</v>
      </c>
      <c r="CR33" s="14"/>
      <c r="CS33" s="14">
        <f t="shared" si="15"/>
        <v>857395</v>
      </c>
      <c r="CT33" s="14">
        <f t="shared" si="15"/>
        <v>875686</v>
      </c>
      <c r="CU33" s="14">
        <f t="shared" si="15"/>
        <v>909253</v>
      </c>
      <c r="CV33" s="14">
        <f t="shared" si="15"/>
        <v>906856</v>
      </c>
      <c r="CW33" s="12">
        <f t="shared" si="11"/>
        <v>920050</v>
      </c>
      <c r="CX33" s="12">
        <f t="shared" si="1"/>
        <v>943363</v>
      </c>
      <c r="CY33" s="12">
        <f t="shared" si="2"/>
        <v>1068168</v>
      </c>
      <c r="CZ33" s="12">
        <f t="shared" si="3"/>
        <v>1048798</v>
      </c>
      <c r="DA33" s="12">
        <f t="shared" si="4"/>
        <v>1461622.2857142857</v>
      </c>
      <c r="DB33" s="12">
        <f t="shared" si="5"/>
        <v>1398397.3333333333</v>
      </c>
      <c r="DC33" s="12"/>
      <c r="DD33" s="13">
        <f>AVERAGE(CS33:CV33)</f>
        <v>887297.5</v>
      </c>
      <c r="DE33" s="13">
        <f>AVERAGE(CS33:CW33)</f>
        <v>893848</v>
      </c>
      <c r="DF33" s="13">
        <f>AVERAGE(CT33:CX33)</f>
        <v>911041.6</v>
      </c>
      <c r="DG33" s="13">
        <f>CW33-DD33</f>
        <v>32752.5</v>
      </c>
      <c r="DH33" s="13">
        <f>CX33-DE33</f>
        <v>49515</v>
      </c>
      <c r="DI33" s="13">
        <f>CY33-DF33</f>
        <v>157126.40000000002</v>
      </c>
      <c r="DJ33" s="13">
        <f>DB33-DF33</f>
        <v>487355.73333333328</v>
      </c>
      <c r="DL33" s="42">
        <f t="shared" si="7"/>
        <v>3.6912647674539827E-2</v>
      </c>
      <c r="DM33" s="42">
        <f t="shared" si="8"/>
        <v>5.5395324484699859E-2</v>
      </c>
      <c r="DN33" s="42">
        <f t="shared" si="9"/>
        <v>0.17246896299795753</v>
      </c>
      <c r="DO33" s="42">
        <f t="shared" si="10"/>
        <v>0.53494344641708269</v>
      </c>
      <c r="DQ33" t="s">
        <v>50</v>
      </c>
      <c r="DR33" s="42">
        <v>3.6912647674539875E-2</v>
      </c>
      <c r="DS33" s="42">
        <v>5.5395324484699734E-2</v>
      </c>
      <c r="DT33" s="42">
        <v>0.17246896299795747</v>
      </c>
      <c r="DU33" s="42">
        <v>0.45815182903205592</v>
      </c>
    </row>
    <row r="34" spans="1:125">
      <c r="A34" t="s">
        <v>70</v>
      </c>
      <c r="C34" s="14">
        <f>C33-(SUM(C6,C5,C15))</f>
        <v>59883</v>
      </c>
      <c r="D34" s="14">
        <f t="shared" ref="D34:BO34" si="16">D33-(SUM(D6,D5,D15))</f>
        <v>57628</v>
      </c>
      <c r="E34" s="14">
        <f t="shared" si="16"/>
        <v>56969</v>
      </c>
      <c r="F34" s="14">
        <f t="shared" si="16"/>
        <v>55281</v>
      </c>
      <c r="G34" s="14">
        <f t="shared" si="16"/>
        <v>60862</v>
      </c>
      <c r="H34" s="14">
        <f t="shared" si="16"/>
        <v>61847</v>
      </c>
      <c r="I34" s="14">
        <f t="shared" si="16"/>
        <v>62938</v>
      </c>
      <c r="J34" s="14">
        <f t="shared" si="16"/>
        <v>64125</v>
      </c>
      <c r="K34" s="14">
        <f t="shared" si="16"/>
        <v>59699</v>
      </c>
      <c r="L34" s="14">
        <f t="shared" si="16"/>
        <v>61667</v>
      </c>
      <c r="M34" s="14">
        <f t="shared" si="16"/>
        <v>55126</v>
      </c>
      <c r="N34" s="14">
        <f t="shared" si="16"/>
        <v>57943</v>
      </c>
      <c r="O34" s="14">
        <f t="shared" si="16"/>
        <v>61858</v>
      </c>
      <c r="P34" s="14">
        <f t="shared" si="16"/>
        <v>51649</v>
      </c>
      <c r="Q34" s="14">
        <f t="shared" si="16"/>
        <v>58184</v>
      </c>
      <c r="R34" s="14">
        <f t="shared" si="16"/>
        <v>59482</v>
      </c>
      <c r="S34" s="14">
        <f t="shared" si="16"/>
        <v>66283</v>
      </c>
      <c r="T34" s="14">
        <f t="shared" si="16"/>
        <v>64000</v>
      </c>
      <c r="U34" s="14">
        <f t="shared" si="16"/>
        <v>66387</v>
      </c>
      <c r="V34" s="14">
        <f t="shared" si="16"/>
        <v>62046</v>
      </c>
      <c r="W34" s="14">
        <f t="shared" si="16"/>
        <v>60107</v>
      </c>
      <c r="X34" s="14">
        <f t="shared" si="16"/>
        <v>59756</v>
      </c>
      <c r="Y34" s="14">
        <f t="shared" si="16"/>
        <v>56670</v>
      </c>
      <c r="Z34" s="14">
        <f t="shared" si="16"/>
        <v>60796</v>
      </c>
      <c r="AA34" s="14">
        <f t="shared" si="16"/>
        <v>59599</v>
      </c>
      <c r="AB34" s="14">
        <f t="shared" si="16"/>
        <v>56590</v>
      </c>
      <c r="AC34" s="14">
        <f t="shared" si="16"/>
        <v>61995</v>
      </c>
      <c r="AD34" s="14">
        <f t="shared" si="16"/>
        <v>64690</v>
      </c>
      <c r="AE34" s="14">
        <f t="shared" si="16"/>
        <v>67168</v>
      </c>
      <c r="AF34" s="14">
        <f t="shared" si="16"/>
        <v>70303</v>
      </c>
      <c r="AG34" s="14">
        <f t="shared" si="16"/>
        <v>70765</v>
      </c>
      <c r="AH34" s="14">
        <f t="shared" si="16"/>
        <v>65664</v>
      </c>
      <c r="AI34" s="14">
        <f t="shared" si="16"/>
        <v>60176</v>
      </c>
      <c r="AJ34" s="14">
        <f t="shared" si="16"/>
        <v>62307</v>
      </c>
      <c r="AK34" s="14">
        <f t="shared" si="16"/>
        <v>57543</v>
      </c>
      <c r="AL34" s="14">
        <f t="shared" si="16"/>
        <v>60543</v>
      </c>
      <c r="AM34" s="14">
        <f t="shared" si="16"/>
        <v>60038</v>
      </c>
      <c r="AN34" s="14">
        <f t="shared" si="16"/>
        <v>55109</v>
      </c>
      <c r="AO34" s="14">
        <f t="shared" si="16"/>
        <v>60279</v>
      </c>
      <c r="AP34" s="14">
        <f t="shared" si="16"/>
        <v>59766</v>
      </c>
      <c r="AQ34" s="14">
        <f t="shared" si="16"/>
        <v>65702</v>
      </c>
      <c r="AR34" s="14">
        <f t="shared" si="16"/>
        <v>66599</v>
      </c>
      <c r="AS34" s="14">
        <f t="shared" si="16"/>
        <v>71234</v>
      </c>
      <c r="AT34" s="14">
        <f t="shared" si="16"/>
        <v>66608</v>
      </c>
      <c r="AU34" s="14">
        <f t="shared" si="16"/>
        <v>62233</v>
      </c>
      <c r="AV34" s="14">
        <f t="shared" si="16"/>
        <v>63236</v>
      </c>
      <c r="AW34" s="14">
        <f t="shared" si="16"/>
        <v>58922</v>
      </c>
      <c r="AX34" s="14">
        <f t="shared" si="16"/>
        <v>61706</v>
      </c>
      <c r="AY34" s="14">
        <f t="shared" si="16"/>
        <v>60989</v>
      </c>
      <c r="AZ34" s="14">
        <f t="shared" si="16"/>
        <v>54124</v>
      </c>
      <c r="BA34" s="14">
        <f t="shared" si="16"/>
        <v>63411</v>
      </c>
      <c r="BB34" s="14">
        <f t="shared" si="16"/>
        <v>61081</v>
      </c>
      <c r="BC34" s="14">
        <f t="shared" si="16"/>
        <v>65736</v>
      </c>
      <c r="BD34" s="14">
        <f t="shared" si="16"/>
        <v>69765</v>
      </c>
      <c r="BE34" s="14">
        <f t="shared" si="16"/>
        <v>71293</v>
      </c>
      <c r="BF34" s="14">
        <f t="shared" si="16"/>
        <v>68876</v>
      </c>
      <c r="BG34" s="14">
        <f t="shared" si="16"/>
        <v>63911</v>
      </c>
      <c r="BH34" s="14">
        <f t="shared" si="16"/>
        <v>62045</v>
      </c>
      <c r="BI34" s="14">
        <f t="shared" si="16"/>
        <v>60281</v>
      </c>
      <c r="BJ34" s="14">
        <f t="shared" si="16"/>
        <v>64502</v>
      </c>
      <c r="BK34" s="14">
        <f t="shared" si="16"/>
        <v>64003</v>
      </c>
      <c r="BL34" s="14">
        <f t="shared" si="16"/>
        <v>55931</v>
      </c>
      <c r="BM34" s="14">
        <f t="shared" si="16"/>
        <v>62448</v>
      </c>
      <c r="BN34" s="14">
        <f t="shared" si="16"/>
        <v>62640</v>
      </c>
      <c r="BO34" s="14">
        <f t="shared" si="16"/>
        <v>68313</v>
      </c>
      <c r="BP34" s="14">
        <f t="shared" ref="BP34:CQ34" si="17">BP33-(SUM(BP6,BP5,BP15))</f>
        <v>70288</v>
      </c>
      <c r="BQ34" s="14">
        <f t="shared" si="17"/>
        <v>74066</v>
      </c>
      <c r="BR34" s="14">
        <f t="shared" si="17"/>
        <v>69888</v>
      </c>
      <c r="BS34" s="14">
        <f t="shared" si="17"/>
        <v>66378</v>
      </c>
      <c r="BT34" s="14">
        <f t="shared" si="17"/>
        <v>64994</v>
      </c>
      <c r="BU34" s="14">
        <f t="shared" si="17"/>
        <v>60734</v>
      </c>
      <c r="BV34" s="14">
        <f t="shared" si="17"/>
        <v>63333</v>
      </c>
      <c r="BW34" s="14">
        <f t="shared" si="17"/>
        <v>68682</v>
      </c>
      <c r="BX34" s="14">
        <f t="shared" si="17"/>
        <v>57412</v>
      </c>
      <c r="BY34" s="14">
        <f t="shared" si="17"/>
        <v>66019</v>
      </c>
      <c r="BZ34" s="14">
        <f t="shared" si="17"/>
        <v>70407</v>
      </c>
      <c r="CA34" s="14">
        <f t="shared" si="17"/>
        <v>77749</v>
      </c>
      <c r="CB34" s="14">
        <f t="shared" si="17"/>
        <v>80579</v>
      </c>
      <c r="CC34" s="14">
        <f t="shared" si="17"/>
        <v>85351</v>
      </c>
      <c r="CD34" s="14">
        <f t="shared" si="17"/>
        <v>82330</v>
      </c>
      <c r="CE34" s="14">
        <f t="shared" si="17"/>
        <v>78870</v>
      </c>
      <c r="CF34" s="14">
        <f t="shared" si="17"/>
        <v>75966</v>
      </c>
      <c r="CG34" s="14">
        <f t="shared" si="17"/>
        <v>71097</v>
      </c>
      <c r="CH34" s="14">
        <f t="shared" si="17"/>
        <v>82765</v>
      </c>
      <c r="CI34" s="14">
        <f t="shared" si="17"/>
        <v>83973</v>
      </c>
      <c r="CJ34" s="14">
        <f t="shared" si="17"/>
        <v>76597</v>
      </c>
      <c r="CK34" s="14">
        <f t="shared" si="17"/>
        <v>122341</v>
      </c>
      <c r="CL34" s="14">
        <f t="shared" si="17"/>
        <v>120913</v>
      </c>
      <c r="CM34" s="14">
        <f t="shared" si="17"/>
        <v>104155</v>
      </c>
      <c r="CN34" s="14">
        <f t="shared" si="17"/>
        <v>105968</v>
      </c>
      <c r="CO34" s="14">
        <f t="shared" si="17"/>
        <v>96491</v>
      </c>
      <c r="CP34" s="14">
        <f t="shared" si="17"/>
        <v>89150</v>
      </c>
      <c r="CQ34" s="14">
        <f t="shared" si="17"/>
        <v>75648</v>
      </c>
      <c r="CR34" s="14"/>
      <c r="CS34" s="14">
        <f t="shared" ref="CS34" si="18">CS33-(SUM(CS6,CS5,CS15))</f>
        <v>713968</v>
      </c>
      <c r="CT34" s="14">
        <f t="shared" ref="CT34" si="19">CT33-(SUM(CT6,CT5,CT15))</f>
        <v>727218</v>
      </c>
      <c r="CU34" s="14">
        <f t="shared" ref="CU34" si="20">CU33-(SUM(CU6,CU5,CU15))</f>
        <v>757343</v>
      </c>
      <c r="CV34" s="14">
        <f t="shared" ref="CV34" si="21">CV33-(SUM(CV6,CV5,CV15))</f>
        <v>751432</v>
      </c>
      <c r="CW34" s="12">
        <f t="shared" si="11"/>
        <v>766014</v>
      </c>
      <c r="CX34" s="12">
        <f t="shared" si="1"/>
        <v>783016</v>
      </c>
      <c r="CY34" s="12">
        <f t="shared" si="2"/>
        <v>897227</v>
      </c>
      <c r="CZ34" s="12">
        <f t="shared" si="3"/>
        <v>875236</v>
      </c>
      <c r="DA34" s="12">
        <f t="shared" si="4"/>
        <v>1217893.7142857143</v>
      </c>
      <c r="DB34" s="12">
        <f t="shared" si="5"/>
        <v>1166981.3333333333</v>
      </c>
      <c r="DC34" s="12"/>
      <c r="DD34" s="13">
        <f t="shared" ref="DD34:DD35" si="22">AVERAGE(CS34:CV34)</f>
        <v>737490.25</v>
      </c>
      <c r="DE34" s="13">
        <f>AVERAGE(CS34:CW34)</f>
        <v>743195</v>
      </c>
      <c r="DF34" s="13">
        <f t="shared" ref="DF34:DF35" si="23">AVERAGE(CT34:CX34)</f>
        <v>757004.6</v>
      </c>
      <c r="DG34" s="13">
        <f t="shared" ref="DG34:DG35" si="24">CW34-DD34</f>
        <v>28523.75</v>
      </c>
      <c r="DH34" s="13">
        <f t="shared" ref="DH34:DH35" si="25">CX34-DE34</f>
        <v>39821</v>
      </c>
      <c r="DI34" s="13">
        <f t="shared" ref="DI34:DI35" si="26">CY34-DF34</f>
        <v>140222.40000000002</v>
      </c>
      <c r="DJ34" s="13">
        <f t="shared" ref="DJ34:DJ35" si="27">DB34-DF34</f>
        <v>409976.73333333328</v>
      </c>
      <c r="DL34" s="42">
        <f t="shared" si="7"/>
        <v>3.8676782506616186E-2</v>
      </c>
      <c r="DM34" s="42">
        <f t="shared" si="8"/>
        <v>5.3580823337078427E-2</v>
      </c>
      <c r="DN34" s="42">
        <f t="shared" si="9"/>
        <v>0.18523322051147381</v>
      </c>
      <c r="DO34" s="42">
        <f t="shared" si="10"/>
        <v>0.54157759851569365</v>
      </c>
      <c r="DQ34" t="s">
        <v>70</v>
      </c>
      <c r="DR34" s="42">
        <v>3.8676782506616145E-2</v>
      </c>
      <c r="DS34" s="42">
        <v>5.3580823337078476E-2</v>
      </c>
      <c r="DT34" s="42">
        <v>0.18523322051147395</v>
      </c>
      <c r="DU34" s="42">
        <v>0.46125056062939618</v>
      </c>
    </row>
    <row r="35" spans="1:125">
      <c r="A35" t="s">
        <v>51</v>
      </c>
      <c r="C35" s="14">
        <f>SUM(C29,C28,C22,C20,C19,C17,C16,C12,C8,C7,C4)</f>
        <v>28262</v>
      </c>
      <c r="D35" s="14">
        <f t="shared" ref="D35:BO35" si="28">SUM(D29,D28,D22,D20,D19,D17,D16,D12,D8,D7,D4)</f>
        <v>24975</v>
      </c>
      <c r="E35" s="14">
        <f t="shared" si="28"/>
        <v>28087</v>
      </c>
      <c r="F35" s="14">
        <f t="shared" si="28"/>
        <v>27971</v>
      </c>
      <c r="G35" s="14">
        <f t="shared" si="28"/>
        <v>28954</v>
      </c>
      <c r="H35" s="14">
        <f t="shared" si="28"/>
        <v>28497</v>
      </c>
      <c r="I35" s="14">
        <f t="shared" si="28"/>
        <v>28823</v>
      </c>
      <c r="J35" s="14">
        <f t="shared" si="28"/>
        <v>29254</v>
      </c>
      <c r="K35" s="14">
        <f t="shared" si="28"/>
        <v>28086</v>
      </c>
      <c r="L35" s="14">
        <f t="shared" si="28"/>
        <v>28498</v>
      </c>
      <c r="M35" s="14">
        <f t="shared" si="28"/>
        <v>27309</v>
      </c>
      <c r="N35" s="14">
        <f t="shared" si="28"/>
        <v>28053</v>
      </c>
      <c r="O35" s="14">
        <f t="shared" si="28"/>
        <v>29574</v>
      </c>
      <c r="P35" s="14">
        <f t="shared" si="28"/>
        <v>25812</v>
      </c>
      <c r="Q35" s="14">
        <f t="shared" si="28"/>
        <v>29991</v>
      </c>
      <c r="R35" s="14">
        <f t="shared" si="28"/>
        <v>30922</v>
      </c>
      <c r="S35" s="14">
        <f t="shared" si="28"/>
        <v>31797</v>
      </c>
      <c r="T35" s="14">
        <f t="shared" si="28"/>
        <v>29812</v>
      </c>
      <c r="U35" s="14">
        <f t="shared" si="28"/>
        <v>30621</v>
      </c>
      <c r="V35" s="14">
        <f t="shared" si="28"/>
        <v>30004</v>
      </c>
      <c r="W35" s="14">
        <f t="shared" si="28"/>
        <v>27852</v>
      </c>
      <c r="X35" s="14">
        <f t="shared" si="28"/>
        <v>29255</v>
      </c>
      <c r="Y35" s="14">
        <f t="shared" si="28"/>
        <v>29329</v>
      </c>
      <c r="Z35" s="14">
        <f t="shared" si="28"/>
        <v>30745</v>
      </c>
      <c r="AA35" s="14">
        <f t="shared" si="28"/>
        <v>30945</v>
      </c>
      <c r="AB35" s="14">
        <f t="shared" si="28"/>
        <v>31473</v>
      </c>
      <c r="AC35" s="14">
        <f t="shared" si="28"/>
        <v>34201</v>
      </c>
      <c r="AD35" s="14">
        <f t="shared" si="28"/>
        <v>31608</v>
      </c>
      <c r="AE35" s="14">
        <f t="shared" si="28"/>
        <v>31840</v>
      </c>
      <c r="AF35" s="14">
        <f t="shared" si="28"/>
        <v>30290</v>
      </c>
      <c r="AG35" s="14">
        <f t="shared" si="28"/>
        <v>30637</v>
      </c>
      <c r="AH35" s="14">
        <f t="shared" si="28"/>
        <v>29371</v>
      </c>
      <c r="AI35" s="14">
        <f t="shared" si="28"/>
        <v>28222</v>
      </c>
      <c r="AJ35" s="14">
        <f t="shared" si="28"/>
        <v>29792</v>
      </c>
      <c r="AK35" s="14">
        <f t="shared" si="28"/>
        <v>27779</v>
      </c>
      <c r="AL35" s="14">
        <f t="shared" si="28"/>
        <v>29219</v>
      </c>
      <c r="AM35" s="14">
        <f t="shared" si="28"/>
        <v>30225</v>
      </c>
      <c r="AN35" s="14">
        <f t="shared" si="28"/>
        <v>27981</v>
      </c>
      <c r="AO35" s="14">
        <f t="shared" si="28"/>
        <v>33107</v>
      </c>
      <c r="AP35" s="14">
        <f t="shared" si="28"/>
        <v>32362</v>
      </c>
      <c r="AQ35" s="14">
        <f t="shared" si="28"/>
        <v>32673</v>
      </c>
      <c r="AR35" s="14">
        <f t="shared" si="28"/>
        <v>31182</v>
      </c>
      <c r="AS35" s="14">
        <f t="shared" si="28"/>
        <v>33061</v>
      </c>
      <c r="AT35" s="14">
        <f t="shared" si="28"/>
        <v>31412</v>
      </c>
      <c r="AU35" s="14">
        <f t="shared" si="28"/>
        <v>29699</v>
      </c>
      <c r="AV35" s="14">
        <f t="shared" si="28"/>
        <v>30292</v>
      </c>
      <c r="AW35" s="14">
        <f t="shared" si="28"/>
        <v>28502</v>
      </c>
      <c r="AX35" s="14">
        <f t="shared" si="28"/>
        <v>30227</v>
      </c>
      <c r="AY35" s="14">
        <f t="shared" si="28"/>
        <v>30404</v>
      </c>
      <c r="AZ35" s="14">
        <f t="shared" si="28"/>
        <v>26793</v>
      </c>
      <c r="BA35" s="14">
        <f t="shared" si="28"/>
        <v>30564</v>
      </c>
      <c r="BB35" s="14">
        <f t="shared" si="28"/>
        <v>31722</v>
      </c>
      <c r="BC35" s="14">
        <f t="shared" si="28"/>
        <v>32936</v>
      </c>
      <c r="BD35" s="14">
        <f t="shared" si="28"/>
        <v>31147</v>
      </c>
      <c r="BE35" s="14">
        <f t="shared" si="28"/>
        <v>31634</v>
      </c>
      <c r="BF35" s="14">
        <f t="shared" si="28"/>
        <v>30183</v>
      </c>
      <c r="BG35" s="14">
        <f t="shared" si="28"/>
        <v>29768</v>
      </c>
      <c r="BH35" s="14">
        <f t="shared" si="28"/>
        <v>30062</v>
      </c>
      <c r="BI35" s="14">
        <f t="shared" si="28"/>
        <v>28351</v>
      </c>
      <c r="BJ35" s="14">
        <f t="shared" si="28"/>
        <v>29882</v>
      </c>
      <c r="BK35" s="14">
        <f t="shared" si="28"/>
        <v>30711</v>
      </c>
      <c r="BL35" s="14">
        <f t="shared" si="28"/>
        <v>28123</v>
      </c>
      <c r="BM35" s="14">
        <f t="shared" si="28"/>
        <v>31849</v>
      </c>
      <c r="BN35" s="14">
        <f t="shared" si="28"/>
        <v>31968</v>
      </c>
      <c r="BO35" s="14">
        <f t="shared" si="28"/>
        <v>33648</v>
      </c>
      <c r="BP35" s="14">
        <f>SUM(BP29,BP28,BP22,BP20,BP19,BP17,BP16,BP12,BP8,BP7,BP4)</f>
        <v>31906</v>
      </c>
      <c r="BQ35" s="14">
        <f>SUM(BQ29,BQ28,BQ22,BQ20,BQ19,BQ17,BQ16,BQ12,BQ8,BQ7,BQ4)</f>
        <v>32809</v>
      </c>
      <c r="BR35" s="14">
        <f>SUM(BR29,BR28,BR22,BR20,BR19,BR17,BR16,BR12,BR8,BR7,BR4)</f>
        <v>31822</v>
      </c>
      <c r="BS35" s="14">
        <f>SUM(BS29,BS28,BS22,BS20,BS19,BS17,BS16,BS12,BS8,BS7,BS4)</f>
        <v>30017</v>
      </c>
      <c r="BT35" s="14">
        <f>SUM(BT29,BT28,BT22,BT20,BT19,BT17,BT16,BT12,BT8,BT7,BT4)</f>
        <v>30608</v>
      </c>
      <c r="BU35" s="14">
        <f>SUM(BU29,BU28,BU22,BU20,BU19,BU17,BU16,BU12,BU8,BU7,BU4)</f>
        <v>29633</v>
      </c>
      <c r="BV35" s="14">
        <f>SUM(BV29,BV28,BV22,BV20,BV19,BV17,BV16,BV12,BV8,BV7,BV4)</f>
        <v>30835</v>
      </c>
      <c r="BW35" s="14">
        <f>SUM(BW29,BW28,BW22,BW20,BW19,BW17,BW16,BW12,BW8,BW7,BW4)</f>
        <v>29993</v>
      </c>
      <c r="BX35" s="14">
        <f>SUM(BX29,BX28,BX22,BX20,BX19,BX17,BX16,BX12,BX8,BX7,BX4)</f>
        <v>25262</v>
      </c>
      <c r="BY35" s="14">
        <f>SUM(BY29,BY28,BY22,BY20,BY19,BY17,BY16,BY12,BY8,BY7,BY4)</f>
        <v>28806</v>
      </c>
      <c r="BZ35" s="14">
        <f>SUM(BZ29,BZ28,BZ22,BZ20,BZ19,BZ17,BZ16,BZ12,BZ8,BZ7,BZ4)</f>
        <v>31103</v>
      </c>
      <c r="CA35" s="14">
        <f>SUM(CA29,CA28,CA22,CA20,CA19,CA17,CA16,CA12,CA8,CA7,CA4)</f>
        <v>41307</v>
      </c>
      <c r="CB35" s="14">
        <f>SUM(CB29,CB28,CB22,CB20,CB19,CB17,CB16,CB12,CB8,CB7,CB4)</f>
        <v>40738</v>
      </c>
      <c r="CC35" s="14">
        <f>SUM(CC29,CC28,CC22,CC20,CC19,CC17,CC16,CC12,CC8,CC7,CC4)</f>
        <v>39000</v>
      </c>
      <c r="CD35" s="14">
        <f>SUM(CD29,CD28,CD22,CD20,CD19,CD17,CD16,CD12,CD8,CD7,CD4)</f>
        <v>34236</v>
      </c>
      <c r="CE35" s="14">
        <f>SUM(CE29,CE28,CE22,CE20,CE19,CE17,CE16,CE12,CE8,CE7,CE4)</f>
        <v>32284</v>
      </c>
      <c r="CF35" s="14">
        <f>SUM(CF29,CF28,CF22,CF20,CF19,CF17,CF16,CF12,CF8,CF7,CF4)</f>
        <v>31111</v>
      </c>
      <c r="CG35" s="14">
        <f>SUM(CG29,CG28,CG22,CG20,CG19,CG17,CG16,CG12,CG8,CG7,CG4)</f>
        <v>30191</v>
      </c>
      <c r="CH35" s="14">
        <f>SUM(CH29,CH28,CH22,CH20,CH19,CH17,CH16,CH12,CH8,CH7,CH4)</f>
        <v>32044</v>
      </c>
      <c r="CI35" s="14">
        <f>SUM(CI29,CI28,CI22,CI20,CI19,CI17,CI16,CI12,CI8,CI7,CI4)</f>
        <v>32850</v>
      </c>
      <c r="CJ35" s="14">
        <f>SUM(CJ29,CJ28,CJ22,CJ20,CJ19,CJ17,CJ16,CJ12,CJ8,CJ7,CJ4)</f>
        <v>30865</v>
      </c>
      <c r="CK35" s="14">
        <f>SUM(CK29,CK28,CK22,CK20,CK19,CK17,CK16,CK12,CK8,CK7,CK4)</f>
        <v>44445</v>
      </c>
      <c r="CL35" s="14">
        <f>SUM(CL29,CL28,CL22,CL20,CL19,CL17,CL16,CL12,CL8,CL7,CL4)</f>
        <v>45585</v>
      </c>
      <c r="CM35" s="14">
        <f>SUM(CM29,CM28,CM22,CM20,CM19,CM17,CM16,CM12,CM8,CM7,CM4)</f>
        <v>41828</v>
      </c>
      <c r="CN35" s="14">
        <f>SUM(CN29,CN28,CN22,CN20,CN19,CN17,CN16,CN12,CN8,CN7,CN4)</f>
        <v>40318</v>
      </c>
      <c r="CO35" s="14">
        <f>SUM(CO29,CO28,CO22,CO20,CO19,CO17,CO16,CO12,CO8,CO7,CO4)</f>
        <v>35322</v>
      </c>
      <c r="CP35" s="14">
        <f>SUM(CP29,CP28,CP22,CP20,CP19,CP17,CP16,CP12,CP8,CP7,CP4)</f>
        <v>31907</v>
      </c>
      <c r="CQ35" s="14">
        <f>SUM(CQ29,CQ28,CQ22,CQ20,CQ19,CQ17,CQ16,CQ12,CQ8,CQ7,CQ4)</f>
        <v>28626</v>
      </c>
      <c r="CR35" s="14"/>
      <c r="CS35" s="14">
        <f>SUM(CS29,CS28,CS22,CS20,CS19,CS17,CS16,CS12,CS8,CS7,CS4)</f>
        <v>336769</v>
      </c>
      <c r="CT35" s="14">
        <f>SUM(CT29,CT28,CT22,CT20,CT19,CT17,CT16,CT12,CT8,CT7,CT4)</f>
        <v>355714</v>
      </c>
      <c r="CU35" s="14">
        <f>SUM(CU29,CU28,CU22,CU20,CU19,CU17,CU16,CU12,CU8,CU7,CU4)</f>
        <v>365377</v>
      </c>
      <c r="CV35" s="14">
        <f>SUM(CV29,CV28,CV22,CV20,CV19,CV17,CV16,CV12,CV8,CV7,CV4)</f>
        <v>370723</v>
      </c>
      <c r="CW35" s="12">
        <f>SUM(AY35:BJ35)</f>
        <v>363446</v>
      </c>
      <c r="CX35" s="12">
        <f t="shared" si="1"/>
        <v>373929</v>
      </c>
      <c r="CY35" s="12">
        <f t="shared" si="2"/>
        <v>396075</v>
      </c>
      <c r="CZ35" s="12">
        <f t="shared" si="3"/>
        <v>331746</v>
      </c>
      <c r="DA35" s="12">
        <f>SUM(CI35:CO35)/7*12</f>
        <v>464936.57142857136</v>
      </c>
      <c r="DB35" s="12">
        <f t="shared" si="5"/>
        <v>442328</v>
      </c>
      <c r="DC35" s="12"/>
      <c r="DD35" s="13">
        <f t="shared" si="22"/>
        <v>357145.75</v>
      </c>
      <c r="DE35" s="13">
        <f>AVERAGE(CS35:CW35)</f>
        <v>358405.8</v>
      </c>
      <c r="DF35" s="13">
        <f t="shared" si="23"/>
        <v>365837.8</v>
      </c>
      <c r="DG35" s="13">
        <f t="shared" si="24"/>
        <v>6300.25</v>
      </c>
      <c r="DH35" s="13">
        <f t="shared" si="25"/>
        <v>15523.200000000012</v>
      </c>
      <c r="DI35" s="13">
        <f t="shared" si="26"/>
        <v>30237.200000000012</v>
      </c>
      <c r="DJ35" s="13">
        <f t="shared" si="27"/>
        <v>76490.200000000012</v>
      </c>
      <c r="DL35" s="42">
        <f t="shared" si="7"/>
        <v>1.7640557111487397E-2</v>
      </c>
      <c r="DM35" s="42">
        <f t="shared" si="8"/>
        <v>4.3311799083608611E-2</v>
      </c>
      <c r="DN35" s="42">
        <f t="shared" si="9"/>
        <v>8.265192935229769E-2</v>
      </c>
      <c r="DO35" s="42">
        <f t="shared" si="10"/>
        <v>0.20908227635307236</v>
      </c>
      <c r="DQ35" t="s">
        <v>51</v>
      </c>
      <c r="DR35" s="42">
        <v>1.7640557111487397E-2</v>
      </c>
      <c r="DS35" s="42">
        <v>4.3311799083608903E-2</v>
      </c>
      <c r="DT35" s="42">
        <v>8.2651929352297593E-2</v>
      </c>
      <c r="DU35" s="42">
        <v>0.16666897162480782</v>
      </c>
    </row>
    <row r="36" spans="1:125">
      <c r="C36" s="14"/>
      <c r="O36" s="15"/>
      <c r="AA36" s="16"/>
      <c r="AM36" s="17"/>
      <c r="DD36" s="13"/>
      <c r="DE36" s="13"/>
      <c r="DI36" s="13"/>
      <c r="DJ36" s="13"/>
    </row>
    <row r="37" spans="1:125">
      <c r="A37" s="35" t="s">
        <v>52</v>
      </c>
      <c r="B37" s="35"/>
      <c r="C37" s="36">
        <v>41640</v>
      </c>
      <c r="D37" s="36">
        <v>41671</v>
      </c>
      <c r="E37" s="36">
        <v>41699</v>
      </c>
      <c r="F37" s="36">
        <v>41730</v>
      </c>
      <c r="G37" s="36">
        <v>41760</v>
      </c>
      <c r="H37" s="36">
        <v>41791</v>
      </c>
      <c r="I37" s="36">
        <v>41821</v>
      </c>
      <c r="J37" s="36">
        <v>41852</v>
      </c>
      <c r="K37" s="36">
        <v>41883</v>
      </c>
      <c r="L37" s="36">
        <v>41913</v>
      </c>
      <c r="M37" s="36">
        <v>41944</v>
      </c>
      <c r="N37" s="36">
        <v>41974</v>
      </c>
      <c r="O37" s="36">
        <v>42005</v>
      </c>
      <c r="P37" s="36">
        <v>42036</v>
      </c>
      <c r="Q37" s="36">
        <v>42064</v>
      </c>
      <c r="R37" s="36">
        <v>42095</v>
      </c>
      <c r="S37" s="36">
        <v>42125</v>
      </c>
      <c r="T37" s="36">
        <v>42156</v>
      </c>
      <c r="U37" s="36">
        <v>42186</v>
      </c>
      <c r="V37" s="36">
        <v>42217</v>
      </c>
      <c r="W37" s="36">
        <v>42248</v>
      </c>
      <c r="X37" s="36">
        <v>42278</v>
      </c>
      <c r="Y37" s="36">
        <v>42309</v>
      </c>
      <c r="Z37" s="36">
        <v>42339</v>
      </c>
      <c r="AA37" s="36">
        <v>42370</v>
      </c>
      <c r="AB37" s="36">
        <v>42401</v>
      </c>
      <c r="AC37" s="36">
        <v>42430</v>
      </c>
      <c r="AD37" s="36">
        <v>42461</v>
      </c>
      <c r="AE37" s="36">
        <v>42491</v>
      </c>
      <c r="AF37" s="36">
        <v>42522</v>
      </c>
      <c r="AG37" s="36">
        <v>42552</v>
      </c>
      <c r="AH37" s="36">
        <v>42583</v>
      </c>
      <c r="AI37" s="36">
        <v>42614</v>
      </c>
      <c r="AJ37" s="36">
        <v>42644</v>
      </c>
      <c r="AK37" s="36">
        <v>42675</v>
      </c>
      <c r="AL37" s="36">
        <v>42705</v>
      </c>
      <c r="AM37" s="36">
        <v>42736</v>
      </c>
      <c r="AN37" s="36">
        <v>42767</v>
      </c>
      <c r="AO37" s="36">
        <v>42795</v>
      </c>
      <c r="AP37" s="36">
        <v>42826</v>
      </c>
      <c r="AQ37" s="36">
        <v>42856</v>
      </c>
      <c r="AR37" s="36">
        <v>42887</v>
      </c>
      <c r="AS37" s="36">
        <v>42917</v>
      </c>
      <c r="AT37" s="36">
        <v>42948</v>
      </c>
      <c r="AU37" s="36">
        <v>42979</v>
      </c>
      <c r="AV37" s="36">
        <v>43009</v>
      </c>
      <c r="AW37" s="36">
        <v>43040</v>
      </c>
      <c r="AX37" s="36">
        <v>43070</v>
      </c>
      <c r="AY37" s="36">
        <v>43101</v>
      </c>
      <c r="AZ37" s="36">
        <v>43132</v>
      </c>
      <c r="BA37" s="36">
        <v>43160</v>
      </c>
      <c r="BB37" s="36">
        <v>43191</v>
      </c>
      <c r="BC37" s="36">
        <v>43221</v>
      </c>
      <c r="BD37" s="36">
        <v>43252</v>
      </c>
      <c r="BE37" s="36">
        <v>43282</v>
      </c>
      <c r="BF37" s="36">
        <v>43313</v>
      </c>
      <c r="BG37" s="36">
        <v>43344</v>
      </c>
      <c r="BH37" s="36">
        <v>43374</v>
      </c>
      <c r="BI37" s="36">
        <v>43405</v>
      </c>
      <c r="BJ37" s="36">
        <v>43435</v>
      </c>
      <c r="BK37" s="36">
        <v>43466</v>
      </c>
      <c r="BL37" s="36">
        <v>43497</v>
      </c>
      <c r="BM37" s="36">
        <v>43525</v>
      </c>
      <c r="BN37" s="36">
        <v>43556</v>
      </c>
      <c r="BO37" s="36">
        <v>43586</v>
      </c>
      <c r="BP37" s="36">
        <v>43617</v>
      </c>
      <c r="BQ37" s="36">
        <v>43647</v>
      </c>
      <c r="BR37" s="36">
        <v>43678</v>
      </c>
      <c r="BS37" s="36">
        <v>43709</v>
      </c>
      <c r="BT37" s="36">
        <v>43739</v>
      </c>
      <c r="BU37" s="36">
        <v>43770</v>
      </c>
      <c r="BV37" s="36">
        <v>43800</v>
      </c>
      <c r="BW37" s="36">
        <v>43831</v>
      </c>
      <c r="BX37" s="36">
        <v>43862</v>
      </c>
      <c r="BY37" s="36">
        <v>43891</v>
      </c>
      <c r="BZ37" s="36">
        <v>43922</v>
      </c>
      <c r="CA37" s="36">
        <v>43952</v>
      </c>
      <c r="CB37" s="36">
        <v>43983</v>
      </c>
      <c r="CC37" s="36">
        <v>44013</v>
      </c>
      <c r="CD37" s="36">
        <v>44044</v>
      </c>
      <c r="CE37" s="36">
        <v>44075</v>
      </c>
      <c r="CF37" s="36">
        <v>44105</v>
      </c>
      <c r="CG37" s="36">
        <v>44136</v>
      </c>
      <c r="CH37" s="36">
        <v>44166</v>
      </c>
      <c r="CI37" s="36">
        <v>44197</v>
      </c>
      <c r="CJ37" s="36">
        <v>44228</v>
      </c>
      <c r="CK37" s="36">
        <v>44256</v>
      </c>
      <c r="CL37" s="36">
        <v>44287</v>
      </c>
      <c r="CM37" s="36">
        <v>44317</v>
      </c>
      <c r="CN37" s="36">
        <v>44348</v>
      </c>
      <c r="CO37" s="36">
        <v>44378</v>
      </c>
      <c r="CP37" s="36">
        <v>44409</v>
      </c>
      <c r="CQ37" s="36">
        <v>44440</v>
      </c>
      <c r="CR37" s="36"/>
      <c r="CS37" s="35">
        <v>2014</v>
      </c>
      <c r="CT37" s="35">
        <v>2015</v>
      </c>
      <c r="CU37" s="35">
        <v>2016</v>
      </c>
      <c r="CV37" s="35">
        <v>2017</v>
      </c>
      <c r="CW37" s="35">
        <v>2018</v>
      </c>
      <c r="CX37" s="35">
        <v>2019</v>
      </c>
      <c r="CY37" s="35">
        <v>2020</v>
      </c>
      <c r="CZ37" s="35" t="s">
        <v>69</v>
      </c>
      <c r="DA37" s="35"/>
      <c r="DB37" s="35" t="s">
        <v>53</v>
      </c>
      <c r="DC37" s="35"/>
      <c r="DD37" s="13" t="s">
        <v>54</v>
      </c>
      <c r="DE37" s="13" t="s">
        <v>55</v>
      </c>
      <c r="DF37" s="13" t="s">
        <v>56</v>
      </c>
      <c r="DG37" t="s">
        <v>57</v>
      </c>
      <c r="DH37" t="s">
        <v>58</v>
      </c>
      <c r="DI37" t="s">
        <v>59</v>
      </c>
      <c r="DJ37" t="s">
        <v>60</v>
      </c>
    </row>
    <row r="38" spans="1:125">
      <c r="A38" s="20" t="s">
        <v>19</v>
      </c>
      <c r="B38" s="20"/>
      <c r="C38" s="21">
        <f t="shared" ref="C38:N38" si="29">C3*100000/$C94</f>
        <v>34.059110834267806</v>
      </c>
      <c r="D38" s="19">
        <f t="shared" si="29"/>
        <v>33.433024238049647</v>
      </c>
      <c r="E38" s="19">
        <f t="shared" si="29"/>
        <v>35.060849388216859</v>
      </c>
      <c r="F38" s="19">
        <f t="shared" si="29"/>
        <v>36.438239899896807</v>
      </c>
      <c r="G38" s="19">
        <f t="shared" si="29"/>
        <v>33.933893515024174</v>
      </c>
      <c r="H38" s="19">
        <f t="shared" si="29"/>
        <v>39.067803604013072</v>
      </c>
      <c r="I38" s="19">
        <f t="shared" si="29"/>
        <v>38.316499688551282</v>
      </c>
      <c r="J38" s="19">
        <f t="shared" si="29"/>
        <v>33.933893515024174</v>
      </c>
      <c r="K38" s="19">
        <f t="shared" si="29"/>
        <v>32.431285684100594</v>
      </c>
      <c r="L38" s="19">
        <f t="shared" si="29"/>
        <v>39.193020923256704</v>
      </c>
      <c r="M38" s="19">
        <f t="shared" si="29"/>
        <v>39.193020923256704</v>
      </c>
      <c r="N38" s="19">
        <f t="shared" si="29"/>
        <v>39.819107519474862</v>
      </c>
      <c r="O38" s="22">
        <f t="shared" ref="O38:Z38" si="30">O3*100000/$D94</f>
        <v>37.460501572469894</v>
      </c>
      <c r="P38" s="11">
        <f t="shared" si="30"/>
        <v>34.722524713352492</v>
      </c>
      <c r="Q38" s="11">
        <f t="shared" si="30"/>
        <v>36.589327117296172</v>
      </c>
      <c r="R38" s="11">
        <f t="shared" si="30"/>
        <v>37.211594585277403</v>
      </c>
      <c r="S38" s="11">
        <f t="shared" si="30"/>
        <v>38.953943495624834</v>
      </c>
      <c r="T38" s="11">
        <f t="shared" si="30"/>
        <v>36.340420130103681</v>
      </c>
      <c r="U38" s="11">
        <f t="shared" si="30"/>
        <v>34.971431700544983</v>
      </c>
      <c r="V38" s="11">
        <f t="shared" si="30"/>
        <v>36.713780610892421</v>
      </c>
      <c r="W38" s="11">
        <f t="shared" si="30"/>
        <v>35.220338687737474</v>
      </c>
      <c r="X38" s="11">
        <f t="shared" si="30"/>
        <v>38.829490002028592</v>
      </c>
      <c r="Y38" s="11">
        <f t="shared" si="30"/>
        <v>34.473617726160001</v>
      </c>
      <c r="Z38" s="11">
        <f t="shared" si="30"/>
        <v>38.580583014836101</v>
      </c>
      <c r="AA38" s="23">
        <f t="shared" ref="AA38:AL38" si="31">AA3*100000/$E94</f>
        <v>35.999103695785536</v>
      </c>
      <c r="AB38" s="11">
        <f t="shared" si="31"/>
        <v>35.264428110157255</v>
      </c>
      <c r="AC38" s="11">
        <f t="shared" si="31"/>
        <v>33.917522869838749</v>
      </c>
      <c r="AD38" s="11">
        <f t="shared" si="31"/>
        <v>42.611183966440016</v>
      </c>
      <c r="AE38" s="11">
        <f t="shared" si="31"/>
        <v>41.509170587997602</v>
      </c>
      <c r="AF38" s="11">
        <f t="shared" si="31"/>
        <v>37.590900797980133</v>
      </c>
      <c r="AG38" s="11">
        <f t="shared" si="31"/>
        <v>37.590900797980133</v>
      </c>
      <c r="AH38" s="11">
        <f t="shared" si="31"/>
        <v>39.672481623926913</v>
      </c>
      <c r="AI38" s="11">
        <f t="shared" si="31"/>
        <v>37.835792659856224</v>
      </c>
      <c r="AJ38" s="11">
        <f t="shared" si="31"/>
        <v>41.38672465705956</v>
      </c>
      <c r="AK38" s="11">
        <f t="shared" si="31"/>
        <v>31.713496112953923</v>
      </c>
      <c r="AL38" s="11">
        <f t="shared" si="31"/>
        <v>45.060102585200937</v>
      </c>
      <c r="AM38" s="24">
        <f t="shared" ref="AM38:AX38" si="32">AM3*100000/$F94</f>
        <v>37.366550187495704</v>
      </c>
      <c r="AN38" s="19">
        <f t="shared" si="32"/>
        <v>40.621056171567915</v>
      </c>
      <c r="AO38" s="19">
        <f t="shared" si="32"/>
        <v>44.1166366729788</v>
      </c>
      <c r="AP38" s="19">
        <f t="shared" si="32"/>
        <v>39.295146326205163</v>
      </c>
      <c r="AQ38" s="19">
        <f t="shared" si="32"/>
        <v>40.259444395559889</v>
      </c>
      <c r="AR38" s="19">
        <f t="shared" si="32"/>
        <v>34.594193238100864</v>
      </c>
      <c r="AS38" s="19">
        <f t="shared" si="32"/>
        <v>39.536220843543845</v>
      </c>
      <c r="AT38" s="19">
        <f t="shared" si="32"/>
        <v>43.031801344954729</v>
      </c>
      <c r="AU38" s="19">
        <f t="shared" si="32"/>
        <v>36.763863894149004</v>
      </c>
      <c r="AV38" s="19">
        <f t="shared" si="32"/>
        <v>38.089773739511749</v>
      </c>
      <c r="AW38" s="19">
        <f t="shared" si="32"/>
        <v>39.4156835848745</v>
      </c>
      <c r="AX38" s="19">
        <f t="shared" si="32"/>
        <v>42.429115051608029</v>
      </c>
      <c r="AY38" s="25">
        <f t="shared" ref="AY38:BJ38" si="33">AY3*100000/$G94</f>
        <v>39.343583372159237</v>
      </c>
      <c r="AZ38" s="19">
        <f t="shared" si="33"/>
        <v>34.626954956198631</v>
      </c>
      <c r="BA38" s="19">
        <f t="shared" si="33"/>
        <v>45.440688397669298</v>
      </c>
      <c r="BB38" s="19">
        <f t="shared" si="33"/>
        <v>42.794774896032855</v>
      </c>
      <c r="BC38" s="19">
        <f t="shared" si="33"/>
        <v>40.378940829321323</v>
      </c>
      <c r="BD38" s="19">
        <f t="shared" si="33"/>
        <v>41.184218851558498</v>
      </c>
      <c r="BE38" s="19">
        <f t="shared" si="33"/>
        <v>42.679735178570404</v>
      </c>
      <c r="BF38" s="19">
        <f t="shared" si="33"/>
        <v>37.157828740372615</v>
      </c>
      <c r="BG38" s="19">
        <f t="shared" si="33"/>
        <v>37.617987610222428</v>
      </c>
      <c r="BH38" s="19">
        <f t="shared" si="33"/>
        <v>37.387908175297518</v>
      </c>
      <c r="BI38" s="19">
        <f t="shared" si="33"/>
        <v>33.246478346649184</v>
      </c>
      <c r="BJ38" s="19">
        <f t="shared" si="33"/>
        <v>36.12247128321053</v>
      </c>
      <c r="BK38" s="26">
        <f t="shared" ref="BK38:BV38" si="34">BK3*100000/$H94</f>
        <v>37.190949446387769</v>
      </c>
      <c r="BL38" s="19">
        <f t="shared" si="34"/>
        <v>34.469660462505743</v>
      </c>
      <c r="BM38" s="19">
        <f t="shared" si="34"/>
        <v>40.592560676240311</v>
      </c>
      <c r="BN38" s="19">
        <f t="shared" si="34"/>
        <v>41.046108840220654</v>
      </c>
      <c r="BO38" s="19">
        <f t="shared" si="34"/>
        <v>41.159495881215733</v>
      </c>
      <c r="BP38" s="19">
        <f t="shared" si="34"/>
        <v>34.696434544495908</v>
      </c>
      <c r="BQ38" s="19">
        <f t="shared" si="34"/>
        <v>35.036595667481166</v>
      </c>
      <c r="BR38" s="19">
        <f t="shared" si="34"/>
        <v>39.458690266289466</v>
      </c>
      <c r="BS38" s="19">
        <f t="shared" si="34"/>
        <v>38.211432815343535</v>
      </c>
      <c r="BT38" s="19">
        <f t="shared" si="34"/>
        <v>35.149982708476252</v>
      </c>
      <c r="BU38" s="19">
        <f t="shared" si="34"/>
        <v>37.644497610368113</v>
      </c>
      <c r="BV38" s="19">
        <f t="shared" si="34"/>
        <v>41.386269963205905</v>
      </c>
      <c r="BW38" s="18">
        <f t="shared" ref="BW38:CN38" si="35">BW3*100000/$I94</f>
        <v>42.483258242311088</v>
      </c>
      <c r="BX38" s="19">
        <f t="shared" si="35"/>
        <v>37.787740226055654</v>
      </c>
      <c r="BY38" s="19">
        <f t="shared" si="35"/>
        <v>38.68212461010431</v>
      </c>
      <c r="BZ38" s="19">
        <f t="shared" si="35"/>
        <v>34.880990977897525</v>
      </c>
      <c r="CA38" s="19">
        <f t="shared" si="35"/>
        <v>45.613603586481382</v>
      </c>
      <c r="CB38" s="19">
        <f t="shared" si="35"/>
        <v>71.550750723892364</v>
      </c>
      <c r="CC38" s="19">
        <f t="shared" si="35"/>
        <v>54.781043522980092</v>
      </c>
      <c r="CD38" s="19">
        <f t="shared" si="35"/>
        <v>48.296756738627344</v>
      </c>
      <c r="CE38" s="19">
        <f t="shared" si="35"/>
        <v>43.042248482341499</v>
      </c>
      <c r="CF38" s="19">
        <f t="shared" si="35"/>
        <v>38.01133632206782</v>
      </c>
      <c r="CG38" s="19">
        <f t="shared" si="35"/>
        <v>41.588873858262431</v>
      </c>
      <c r="CH38" s="19">
        <f t="shared" si="35"/>
        <v>44.272027010408401</v>
      </c>
      <c r="CI38" s="27">
        <f t="shared" si="35"/>
        <v>48.073160642615179</v>
      </c>
      <c r="CJ38" s="27">
        <f t="shared" si="35"/>
        <v>60.370945923284182</v>
      </c>
      <c r="CK38" s="27">
        <f t="shared" si="35"/>
        <v>93.463168133084395</v>
      </c>
      <c r="CL38" s="27">
        <f t="shared" si="35"/>
        <v>75.351884356099148</v>
      </c>
      <c r="CM38" s="27">
        <f t="shared" si="35"/>
        <v>50.309121602736816</v>
      </c>
      <c r="CN38" s="27">
        <f t="shared" si="35"/>
        <v>43.71303677037799</v>
      </c>
      <c r="CO38" s="27">
        <f t="shared" ref="CO38:CP38" si="36">CO3*100000/$I94</f>
        <v>41.812469954274597</v>
      </c>
      <c r="CP38" s="27">
        <f t="shared" si="36"/>
        <v>40.135499234183371</v>
      </c>
      <c r="CQ38" s="27">
        <f t="shared" ref="CQ38" si="37">CQ3*100000/$I94</f>
        <v>35.439981217927937</v>
      </c>
      <c r="CR38" s="11"/>
      <c r="CS38" s="11">
        <f>CS3*100000/C94</f>
        <v>434.87974973313266</v>
      </c>
      <c r="CT38" s="11">
        <f>CT3*100000/D94</f>
        <v>440.06755335632403</v>
      </c>
      <c r="CU38" s="11">
        <f>CU3*100000/E94</f>
        <v>460.151808465177</v>
      </c>
      <c r="CV38" s="11">
        <f>CV3*100000/F94</f>
        <v>475.51948545055018</v>
      </c>
      <c r="CW38" s="11">
        <f>CW3*100000/G94</f>
        <v>467.98157063726251</v>
      </c>
      <c r="CX38" s="11">
        <f>CX3*100000/H94</f>
        <v>456.04267888223058</v>
      </c>
      <c r="CY38" s="11">
        <f>CY3*100000/I94</f>
        <v>540.99075430142989</v>
      </c>
      <c r="CZ38" s="11">
        <f>CZ3*100000/J94</f>
        <v>481.42743067984691</v>
      </c>
      <c r="DA38" s="11">
        <f>DA3*100000/J94</f>
        <v>697.66618545427366</v>
      </c>
      <c r="DB38" s="11">
        <f>DB3*100000/J94</f>
        <v>641.90324090646254</v>
      </c>
      <c r="DC38" s="11"/>
      <c r="DD38" s="37">
        <f>AVERAGE(CS38:CV38)</f>
        <v>452.65464925129595</v>
      </c>
      <c r="DE38" s="37">
        <f>AVERAGE(CS38:CW38)</f>
        <v>455.72003352848924</v>
      </c>
      <c r="DF38" s="37">
        <f>AVERAGE(CT38:CX38)</f>
        <v>459.95261935830888</v>
      </c>
      <c r="DG38" s="42">
        <f>(CW38-DD38)/DD38</f>
        <v>3.3860077238392967E-2</v>
      </c>
      <c r="DH38" s="42">
        <f>(CX38-DE38)/DE38</f>
        <v>7.0799027912641938E-4</v>
      </c>
      <c r="DI38" s="42">
        <f>(CY38-DF38)/DF38</f>
        <v>0.17618800618241784</v>
      </c>
      <c r="DJ38" s="42">
        <f>(DB38-DF38)/DF38</f>
        <v>0.3955855753186</v>
      </c>
    </row>
    <row r="39" spans="1:125">
      <c r="A39" t="s">
        <v>31</v>
      </c>
      <c r="C39" s="21">
        <f t="shared" ref="C39:N39" si="38">C4*100000/$C95</f>
        <v>46.136902983631323</v>
      </c>
      <c r="D39" s="19">
        <f t="shared" si="38"/>
        <v>41.980967858473932</v>
      </c>
      <c r="E39" s="19">
        <f t="shared" si="38"/>
        <v>44.601013915638369</v>
      </c>
      <c r="F39" s="19">
        <f t="shared" si="38"/>
        <v>41.619582195416768</v>
      </c>
      <c r="G39" s="19">
        <f t="shared" si="38"/>
        <v>50.774685659531599</v>
      </c>
      <c r="H39" s="19">
        <f t="shared" si="38"/>
        <v>48.154639602367155</v>
      </c>
      <c r="I39" s="19">
        <f t="shared" si="38"/>
        <v>46.709096950138495</v>
      </c>
      <c r="J39" s="19">
        <f t="shared" si="38"/>
        <v>48.36544790581717</v>
      </c>
      <c r="K39" s="19">
        <f t="shared" si="38"/>
        <v>44.841937691009818</v>
      </c>
      <c r="L39" s="19">
        <f t="shared" si="38"/>
        <v>44.540782971795508</v>
      </c>
      <c r="M39" s="19">
        <f t="shared" si="38"/>
        <v>45.173207882145547</v>
      </c>
      <c r="N39" s="19">
        <f t="shared" si="38"/>
        <v>45.805632792495587</v>
      </c>
      <c r="O39" s="22">
        <f t="shared" ref="O39:Z39" si="39">O4*100000/$D95</f>
        <v>47.86089630079271</v>
      </c>
      <c r="P39" s="11">
        <f t="shared" si="39"/>
        <v>39.809250831803823</v>
      </c>
      <c r="Q39" s="11">
        <f t="shared" si="39"/>
        <v>44.56840187109465</v>
      </c>
      <c r="R39" s="11">
        <f t="shared" si="39"/>
        <v>45.466354897375943</v>
      </c>
      <c r="S39" s="11">
        <f t="shared" si="39"/>
        <v>45.07724191932072</v>
      </c>
      <c r="T39" s="11">
        <f t="shared" si="39"/>
        <v>48.72891755953129</v>
      </c>
      <c r="U39" s="11">
        <f t="shared" si="39"/>
        <v>52.679910875168964</v>
      </c>
      <c r="V39" s="11">
        <f t="shared" si="39"/>
        <v>49.866324726154261</v>
      </c>
      <c r="W39" s="11">
        <f t="shared" si="39"/>
        <v>45.167037221948846</v>
      </c>
      <c r="X39" s="11">
        <f t="shared" si="39"/>
        <v>45.915331410516586</v>
      </c>
      <c r="Y39" s="11">
        <f t="shared" si="39"/>
        <v>49.17789407267194</v>
      </c>
      <c r="Z39" s="11">
        <f t="shared" si="39"/>
        <v>49.596938818269869</v>
      </c>
      <c r="AA39" s="23">
        <f t="shared" ref="AA39:AL39" si="40">AA4*100000/$E95</f>
        <v>47.008555914429543</v>
      </c>
      <c r="AB39" s="11">
        <f t="shared" si="40"/>
        <v>47.931459798753366</v>
      </c>
      <c r="AC39" s="11">
        <f t="shared" si="40"/>
        <v>52.15895501081733</v>
      </c>
      <c r="AD39" s="11">
        <f t="shared" si="40"/>
        <v>51.236051126493507</v>
      </c>
      <c r="AE39" s="11">
        <f t="shared" si="40"/>
        <v>54.42155808206283</v>
      </c>
      <c r="AF39" s="11">
        <f t="shared" si="40"/>
        <v>51.087195661279985</v>
      </c>
      <c r="AG39" s="11">
        <f t="shared" si="40"/>
        <v>51.265822219536211</v>
      </c>
      <c r="AH39" s="11">
        <f t="shared" si="40"/>
        <v>49.330701171760452</v>
      </c>
      <c r="AI39" s="11">
        <f t="shared" si="40"/>
        <v>45.549772355337048</v>
      </c>
      <c r="AJ39" s="11">
        <f t="shared" si="40"/>
        <v>47.068098100514952</v>
      </c>
      <c r="AK39" s="11">
        <f t="shared" si="40"/>
        <v>42.007012283255278</v>
      </c>
      <c r="AL39" s="11">
        <f t="shared" si="40"/>
        <v>47.216953565728467</v>
      </c>
      <c r="AM39" s="24">
        <f t="shared" ref="AM39:AX39" si="41">AM4*100000/$F95</f>
        <v>47.277360217049292</v>
      </c>
      <c r="AN39" s="19">
        <f t="shared" si="41"/>
        <v>40.938165300728151</v>
      </c>
      <c r="AO39" s="19">
        <f t="shared" si="41"/>
        <v>46.744156906330694</v>
      </c>
      <c r="AP39" s="19">
        <f t="shared" si="41"/>
        <v>45.144546974174887</v>
      </c>
      <c r="AQ39" s="19">
        <f t="shared" si="41"/>
        <v>50.535824893662969</v>
      </c>
      <c r="AR39" s="19">
        <f t="shared" si="41"/>
        <v>54.179380850240072</v>
      </c>
      <c r="AS39" s="19">
        <f t="shared" si="41"/>
        <v>53.705422351823543</v>
      </c>
      <c r="AT39" s="19">
        <f t="shared" si="41"/>
        <v>50.713559330569169</v>
      </c>
      <c r="AU39" s="19">
        <f t="shared" si="41"/>
        <v>47.899430746220993</v>
      </c>
      <c r="AV39" s="19">
        <f t="shared" si="41"/>
        <v>46.921891343236894</v>
      </c>
      <c r="AW39" s="19">
        <f t="shared" si="41"/>
        <v>43.426447417414956</v>
      </c>
      <c r="AX39" s="19">
        <f t="shared" si="41"/>
        <v>47.158870592445162</v>
      </c>
      <c r="AY39" s="25">
        <f t="shared" ref="AY39:BJ39" si="42">AY4*100000/$G95</f>
        <v>46.73740979047917</v>
      </c>
      <c r="AZ39" s="19">
        <f t="shared" si="42"/>
        <v>40.688330995961259</v>
      </c>
      <c r="BA39" s="19">
        <f t="shared" si="42"/>
        <v>47.068453903611996</v>
      </c>
      <c r="BB39" s="19">
        <f t="shared" si="42"/>
        <v>45.292853660445047</v>
      </c>
      <c r="BC39" s="19">
        <f t="shared" si="42"/>
        <v>47.640257371750501</v>
      </c>
      <c r="BD39" s="19">
        <f t="shared" si="42"/>
        <v>46.857789467982016</v>
      </c>
      <c r="BE39" s="19">
        <f t="shared" si="42"/>
        <v>50.439084873691627</v>
      </c>
      <c r="BF39" s="19">
        <f t="shared" si="42"/>
        <v>47.941206565507613</v>
      </c>
      <c r="BG39" s="19">
        <f t="shared" si="42"/>
        <v>46.827694548606303</v>
      </c>
      <c r="BH39" s="19">
        <f t="shared" si="42"/>
        <v>45.052094305439354</v>
      </c>
      <c r="BI39" s="19">
        <f t="shared" si="42"/>
        <v>41.982412529116836</v>
      </c>
      <c r="BJ39" s="19">
        <f t="shared" si="42"/>
        <v>47.9111116461319</v>
      </c>
      <c r="BK39" s="26">
        <f t="shared" ref="BK39:BV39" si="43">BK4*100000/$H95</f>
        <v>46.983286474896154</v>
      </c>
      <c r="BL39" s="19">
        <f t="shared" si="43"/>
        <v>43.657301271635006</v>
      </c>
      <c r="BM39" s="19">
        <f t="shared" si="43"/>
        <v>47.282924781496256</v>
      </c>
      <c r="BN39" s="19">
        <f t="shared" si="43"/>
        <v>47.222997120176238</v>
      </c>
      <c r="BO39" s="19">
        <f t="shared" si="43"/>
        <v>53.545365389438409</v>
      </c>
      <c r="BP39" s="19">
        <f t="shared" si="43"/>
        <v>49.440320589016999</v>
      </c>
      <c r="BQ39" s="19">
        <f t="shared" si="43"/>
        <v>50.938512122017514</v>
      </c>
      <c r="BR39" s="19">
        <f t="shared" si="43"/>
        <v>52.676414300298113</v>
      </c>
      <c r="BS39" s="19">
        <f t="shared" si="43"/>
        <v>49.260537605056939</v>
      </c>
      <c r="BT39" s="19">
        <f t="shared" si="43"/>
        <v>47.582563088096357</v>
      </c>
      <c r="BU39" s="19">
        <f t="shared" si="43"/>
        <v>44.825890667375411</v>
      </c>
      <c r="BV39" s="19">
        <f t="shared" si="43"/>
        <v>47.52263542677634</v>
      </c>
      <c r="BW39" s="18">
        <f t="shared" ref="BW39:CN39" si="44">BW4*100000/$I95</f>
        <v>48.4254565732858</v>
      </c>
      <c r="BX39" s="19">
        <f t="shared" si="44"/>
        <v>42.965284944874647</v>
      </c>
      <c r="BY39" s="19">
        <f t="shared" si="44"/>
        <v>47.351324449663927</v>
      </c>
      <c r="BZ39" s="19">
        <f t="shared" si="44"/>
        <v>47.023117411890581</v>
      </c>
      <c r="CA39" s="19">
        <f t="shared" si="44"/>
        <v>67.401790757272096</v>
      </c>
      <c r="CB39" s="19">
        <f t="shared" si="44"/>
        <v>75.4577816844361</v>
      </c>
      <c r="CC39" s="19">
        <f t="shared" si="44"/>
        <v>61.28520505331425</v>
      </c>
      <c r="CD39" s="19">
        <f t="shared" si="44"/>
        <v>50.394698799925884</v>
      </c>
      <c r="CE39" s="19">
        <f t="shared" si="44"/>
        <v>47.530346470267574</v>
      </c>
      <c r="CF39" s="19">
        <f t="shared" si="44"/>
        <v>47.112628422192408</v>
      </c>
      <c r="CG39" s="19">
        <f t="shared" si="44"/>
        <v>44.158765082232271</v>
      </c>
      <c r="CH39" s="19">
        <f t="shared" si="44"/>
        <v>48.335945562983973</v>
      </c>
      <c r="CI39" s="27">
        <f t="shared" si="44"/>
        <v>48.4254565732858</v>
      </c>
      <c r="CJ39" s="27">
        <f t="shared" si="44"/>
        <v>47.948064518342747</v>
      </c>
      <c r="CK39" s="27">
        <f t="shared" si="44"/>
        <v>65.999451595876877</v>
      </c>
      <c r="CL39" s="27">
        <f t="shared" si="44"/>
        <v>64.865645465387132</v>
      </c>
      <c r="CM39" s="27">
        <f t="shared" si="44"/>
        <v>57.525742620637715</v>
      </c>
      <c r="CN39" s="27">
        <f t="shared" si="44"/>
        <v>57.943460668712888</v>
      </c>
      <c r="CO39" s="27">
        <f t="shared" ref="CO39:CP39" si="45">CO4*100000/$I95</f>
        <v>55.825033424903097</v>
      </c>
      <c r="CP39" s="27">
        <f t="shared" si="45"/>
        <v>51.319645906378049</v>
      </c>
      <c r="CQ39" s="27">
        <f t="shared" ref="CQ39" si="46">CQ4*100000/$I95</f>
        <v>43.890232051326805</v>
      </c>
      <c r="CR39" s="11"/>
      <c r="CS39" s="11">
        <f>CS4*100000/C95</f>
        <v>548.70389840846121</v>
      </c>
      <c r="CT39" s="11">
        <f>CT4*100000/D95</f>
        <v>563.9145005046496</v>
      </c>
      <c r="CU39" s="11">
        <f>CU4*100000/E95</f>
        <v>586.28213528996901</v>
      </c>
      <c r="CV39" s="11">
        <f>CV4*100000/F95</f>
        <v>574.64505692389673</v>
      </c>
      <c r="CW39" s="11">
        <f>CW4*100000/G95</f>
        <v>554.43869965872364</v>
      </c>
      <c r="CX39" s="11">
        <f>CX4*100000/H95</f>
        <v>580.93874883627973</v>
      </c>
      <c r="CY39" s="11">
        <f>CY4*100000/I95</f>
        <v>627.44234521233955</v>
      </c>
      <c r="CZ39" s="11">
        <f t="shared" ref="CZ39:CZ70" si="47">CZ4*100000/J95</f>
        <v>488.9247378544394</v>
      </c>
      <c r="DA39" s="11">
        <f t="shared" ref="DA39:DA70" si="48">DA4*100000/J95</f>
        <v>676.53244830847905</v>
      </c>
      <c r="DB39" s="11">
        <f>DB4*100000/J95</f>
        <v>651.8996504725859</v>
      </c>
      <c r="DC39" s="11"/>
      <c r="DD39" s="37">
        <f t="shared" ref="DD39:DD70" si="49">AVERAGE(CS39:CV39)</f>
        <v>568.38639778174422</v>
      </c>
      <c r="DE39" s="37">
        <f t="shared" ref="DE39:DE70" si="50">AVERAGE(CS39:CW39)</f>
        <v>565.5968581571401</v>
      </c>
      <c r="DF39" s="37">
        <f t="shared" ref="DF39:DF70" si="51">AVERAGE(CT39:CX39)</f>
        <v>572.04382824270374</v>
      </c>
      <c r="DG39" s="42">
        <f>(CW39-DD39)/DD39</f>
        <v>-2.4539113141086092E-2</v>
      </c>
      <c r="DH39" s="42">
        <f>(CX39-DE39)/DE39</f>
        <v>2.7125134197398915E-2</v>
      </c>
      <c r="DI39" s="42">
        <f>(CY39-DF39)/DF39</f>
        <v>9.6843133750464341E-2</v>
      </c>
      <c r="DJ39" s="42">
        <f t="shared" ref="DJ39:DJ64" si="52">(DB39-DF39)/DF39</f>
        <v>0.13959738447873152</v>
      </c>
    </row>
    <row r="40" spans="1:125">
      <c r="A40" s="20" t="s">
        <v>23</v>
      </c>
      <c r="B40" s="20"/>
      <c r="C40" s="21">
        <f t="shared" ref="C40:N40" si="53">C5*100000/$C96</f>
        <v>26.771574208803518</v>
      </c>
      <c r="D40" s="19">
        <f t="shared" si="53"/>
        <v>24.934309312120924</v>
      </c>
      <c r="E40" s="19">
        <f t="shared" si="53"/>
        <v>31.233503243604101</v>
      </c>
      <c r="F40" s="19">
        <f t="shared" si="53"/>
        <v>27.165273829521215</v>
      </c>
      <c r="G40" s="19">
        <f t="shared" si="53"/>
        <v>27.558973450238913</v>
      </c>
      <c r="H40" s="19">
        <f t="shared" si="53"/>
        <v>29.921171174545108</v>
      </c>
      <c r="I40" s="19">
        <f t="shared" si="53"/>
        <v>25.459242139744521</v>
      </c>
      <c r="J40" s="19">
        <f t="shared" si="53"/>
        <v>28.740072312392012</v>
      </c>
      <c r="K40" s="19">
        <f t="shared" si="53"/>
        <v>24.015676863779625</v>
      </c>
      <c r="L40" s="19">
        <f t="shared" si="53"/>
        <v>28.608839105486112</v>
      </c>
      <c r="M40" s="19">
        <f t="shared" si="53"/>
        <v>25.459242139744521</v>
      </c>
      <c r="N40" s="19">
        <f t="shared" si="53"/>
        <v>22.834578001626529</v>
      </c>
      <c r="O40" s="22">
        <f t="shared" ref="O40:Z40" si="54">O5*100000/$D96</f>
        <v>29.477786661692832</v>
      </c>
      <c r="P40" s="11">
        <f t="shared" si="54"/>
        <v>23.999613919254344</v>
      </c>
      <c r="Q40" s="11">
        <f t="shared" si="54"/>
        <v>32.086440348568303</v>
      </c>
      <c r="R40" s="11">
        <f t="shared" si="54"/>
        <v>28.043027133911323</v>
      </c>
      <c r="S40" s="11">
        <f t="shared" si="54"/>
        <v>35.216824772818875</v>
      </c>
      <c r="T40" s="11">
        <f t="shared" si="54"/>
        <v>27.260431027848682</v>
      </c>
      <c r="U40" s="11">
        <f t="shared" si="54"/>
        <v>30.260382767755477</v>
      </c>
      <c r="V40" s="11">
        <f t="shared" si="54"/>
        <v>25.956104184410947</v>
      </c>
      <c r="W40" s="11">
        <f t="shared" si="54"/>
        <v>27.782161765223776</v>
      </c>
      <c r="X40" s="11">
        <f t="shared" si="54"/>
        <v>24.782210025316985</v>
      </c>
      <c r="Y40" s="11">
        <f t="shared" si="54"/>
        <v>23.999613919254344</v>
      </c>
      <c r="Z40" s="11">
        <f t="shared" si="54"/>
        <v>23.608315866223023</v>
      </c>
      <c r="AA40" s="23">
        <f t="shared" ref="AA40:AL40" si="55">AA5*100000/$E96</f>
        <v>25.821461213480848</v>
      </c>
      <c r="AB40" s="11">
        <f t="shared" si="55"/>
        <v>26.077119245297489</v>
      </c>
      <c r="AC40" s="11">
        <f t="shared" si="55"/>
        <v>27.227580388472379</v>
      </c>
      <c r="AD40" s="11">
        <f t="shared" si="55"/>
        <v>26.204948261205811</v>
      </c>
      <c r="AE40" s="11">
        <f t="shared" si="55"/>
        <v>28.889357595280554</v>
      </c>
      <c r="AF40" s="11">
        <f t="shared" si="55"/>
        <v>29.528502674822157</v>
      </c>
      <c r="AG40" s="11">
        <f t="shared" si="55"/>
        <v>28.761528579372232</v>
      </c>
      <c r="AH40" s="11">
        <f t="shared" si="55"/>
        <v>26.204948261205811</v>
      </c>
      <c r="AI40" s="11">
        <f t="shared" si="55"/>
        <v>24.671000070305958</v>
      </c>
      <c r="AJ40" s="11">
        <f t="shared" si="55"/>
        <v>21.21961664078129</v>
      </c>
      <c r="AK40" s="11">
        <f t="shared" si="55"/>
        <v>24.031854990764355</v>
      </c>
      <c r="AL40" s="11">
        <f t="shared" si="55"/>
        <v>24.926658102122602</v>
      </c>
      <c r="AM40" s="24">
        <f t="shared" ref="AM40:AX40" si="56">AM5*100000/$F96</f>
        <v>26.450317278450388</v>
      </c>
      <c r="AN40" s="19">
        <f t="shared" si="56"/>
        <v>23.441750384219063</v>
      </c>
      <c r="AO40" s="19">
        <f t="shared" si="56"/>
        <v>26.450317278450388</v>
      </c>
      <c r="AP40" s="19">
        <f t="shared" si="56"/>
        <v>22.814965614587539</v>
      </c>
      <c r="AQ40" s="19">
        <f t="shared" si="56"/>
        <v>29.96031198838693</v>
      </c>
      <c r="AR40" s="19">
        <f t="shared" si="56"/>
        <v>27.703886817713439</v>
      </c>
      <c r="AS40" s="19">
        <f t="shared" si="56"/>
        <v>26.575674232376691</v>
      </c>
      <c r="AT40" s="19">
        <f t="shared" si="56"/>
        <v>29.96031198838693</v>
      </c>
      <c r="AU40" s="19">
        <f t="shared" si="56"/>
        <v>26.450317278450388</v>
      </c>
      <c r="AV40" s="19">
        <f t="shared" si="56"/>
        <v>28.95745635697649</v>
      </c>
      <c r="AW40" s="19">
        <f t="shared" si="56"/>
        <v>22.438894752808622</v>
      </c>
      <c r="AX40" s="19">
        <f t="shared" si="56"/>
        <v>26.199603370597778</v>
      </c>
      <c r="AY40" s="25">
        <f t="shared" ref="AY40:BJ40" si="57">AY5*100000/$G96</f>
        <v>27.366081008422</v>
      </c>
      <c r="AZ40" s="19">
        <f t="shared" si="57"/>
        <v>21.579420707081667</v>
      </c>
      <c r="BA40" s="19">
        <f t="shared" si="57"/>
        <v>28.812746083757087</v>
      </c>
      <c r="BB40" s="19">
        <f t="shared" si="57"/>
        <v>27.848302700200364</v>
      </c>
      <c r="BC40" s="19">
        <f t="shared" si="57"/>
        <v>29.415523198480038</v>
      </c>
      <c r="BD40" s="19">
        <f t="shared" si="57"/>
        <v>27.848302700200364</v>
      </c>
      <c r="BE40" s="19">
        <f t="shared" si="57"/>
        <v>25.919415933086917</v>
      </c>
      <c r="BF40" s="19">
        <f t="shared" si="57"/>
        <v>26.763303893699049</v>
      </c>
      <c r="BG40" s="19">
        <f t="shared" si="57"/>
        <v>27.968858123144955</v>
      </c>
      <c r="BH40" s="19">
        <f t="shared" si="57"/>
        <v>28.451079814923315</v>
      </c>
      <c r="BI40" s="19">
        <f t="shared" si="57"/>
        <v>25.798860510142326</v>
      </c>
      <c r="BJ40" s="19">
        <f t="shared" si="57"/>
        <v>27.124970162532822</v>
      </c>
      <c r="BK40" s="26">
        <f t="shared" ref="BK40:BV40" si="58">BK5*100000/$H96</f>
        <v>27.550131188285636</v>
      </c>
      <c r="BL40" s="19">
        <f t="shared" si="58"/>
        <v>26.012999405248241</v>
      </c>
      <c r="BM40" s="19">
        <f t="shared" si="58"/>
        <v>31.452081099072874</v>
      </c>
      <c r="BN40" s="19">
        <f t="shared" si="58"/>
        <v>31.333840192685383</v>
      </c>
      <c r="BO40" s="19">
        <f t="shared" si="58"/>
        <v>30.742635660747922</v>
      </c>
      <c r="BP40" s="19">
        <f t="shared" si="58"/>
        <v>30.269672035197953</v>
      </c>
      <c r="BQ40" s="19">
        <f t="shared" si="58"/>
        <v>26.131240311635732</v>
      </c>
      <c r="BR40" s="19">
        <f t="shared" si="58"/>
        <v>26.012999405248241</v>
      </c>
      <c r="BS40" s="19">
        <f t="shared" si="58"/>
        <v>26.249481218023224</v>
      </c>
      <c r="BT40" s="19">
        <f t="shared" si="58"/>
        <v>26.840685749960684</v>
      </c>
      <c r="BU40" s="19">
        <f t="shared" si="58"/>
        <v>25.303553966923289</v>
      </c>
      <c r="BV40" s="19">
        <f t="shared" si="58"/>
        <v>25.658276686085763</v>
      </c>
      <c r="BW40" s="18">
        <f t="shared" ref="BW40:CN40" si="59">BW5*100000/$I96</f>
        <v>32.839274379680035</v>
      </c>
      <c r="BX40" s="19">
        <f t="shared" si="59"/>
        <v>25.412724696642851</v>
      </c>
      <c r="BY40" s="19">
        <f t="shared" si="59"/>
        <v>23.672127114681011</v>
      </c>
      <c r="BZ40" s="19">
        <f t="shared" si="59"/>
        <v>15.43329856006164</v>
      </c>
      <c r="CA40" s="19">
        <f t="shared" si="59"/>
        <v>30.63451744252837</v>
      </c>
      <c r="CB40" s="19">
        <f t="shared" si="59"/>
        <v>49.316931488918776</v>
      </c>
      <c r="CC40" s="19">
        <f t="shared" si="59"/>
        <v>48.040493262146761</v>
      </c>
      <c r="CD40" s="19">
        <f t="shared" si="59"/>
        <v>34.927991478034237</v>
      </c>
      <c r="CE40" s="19">
        <f t="shared" si="59"/>
        <v>29.125999538161441</v>
      </c>
      <c r="CF40" s="19">
        <f t="shared" si="59"/>
        <v>29.822238570946176</v>
      </c>
      <c r="CG40" s="19">
        <f t="shared" si="59"/>
        <v>24.136286469870836</v>
      </c>
      <c r="CH40" s="19">
        <f t="shared" si="59"/>
        <v>36.784628898793535</v>
      </c>
      <c r="CI40" s="27">
        <f t="shared" si="59"/>
        <v>40.033744385122297</v>
      </c>
      <c r="CJ40" s="27">
        <f t="shared" si="59"/>
        <v>25.992923890630131</v>
      </c>
      <c r="CK40" s="27">
        <f t="shared" si="59"/>
        <v>37.480867931578267</v>
      </c>
      <c r="CL40" s="27">
        <f t="shared" si="59"/>
        <v>50.013170521703515</v>
      </c>
      <c r="CM40" s="27">
        <f t="shared" si="59"/>
        <v>45.023457453412902</v>
      </c>
      <c r="CN40" s="27">
        <f t="shared" si="59"/>
        <v>46.531975357779835</v>
      </c>
      <c r="CO40" s="27">
        <f t="shared" ref="CO40:CP40" si="60">CO5*100000/$I96</f>
        <v>33.303433734869856</v>
      </c>
      <c r="CP40" s="27">
        <f t="shared" si="60"/>
        <v>36.900668737590991</v>
      </c>
      <c r="CQ40" s="27">
        <f t="shared" ref="CQ40" si="61">CQ5*100000/$I96</f>
        <v>30.63451744252837</v>
      </c>
      <c r="CR40" s="11"/>
      <c r="CS40" s="11">
        <f>CS5*100000/C96</f>
        <v>322.70245578160711</v>
      </c>
      <c r="CT40" s="11">
        <f>CT5*100000/D96</f>
        <v>332.47291239227889</v>
      </c>
      <c r="CU40" s="11">
        <f>CU5*100000/E96</f>
        <v>313.5645760231115</v>
      </c>
      <c r="CV40" s="11">
        <f>CV5*100000/F96</f>
        <v>317.40380734140467</v>
      </c>
      <c r="CW40" s="11">
        <f>CW5*100000/G96</f>
        <v>324.8968648356709</v>
      </c>
      <c r="CX40" s="11">
        <f>CX5*100000/H96</f>
        <v>333.55759691911493</v>
      </c>
      <c r="CY40" s="11">
        <f>CY5*100000/I96</f>
        <v>380.14651190046567</v>
      </c>
      <c r="CZ40" s="11">
        <f t="shared" si="47"/>
        <v>339.15197216701159</v>
      </c>
      <c r="DA40" s="11">
        <f t="shared" si="48"/>
        <v>467.89222095863948</v>
      </c>
      <c r="DB40" s="11">
        <f>DB5*100000/J96</f>
        <v>452.20262955601549</v>
      </c>
      <c r="DC40" s="11"/>
      <c r="DD40" s="37">
        <f t="shared" si="49"/>
        <v>321.53593788460057</v>
      </c>
      <c r="DE40" s="37">
        <f t="shared" si="50"/>
        <v>322.20812327481462</v>
      </c>
      <c r="DF40" s="37">
        <f t="shared" si="51"/>
        <v>324.37915150231618</v>
      </c>
      <c r="DG40" s="42">
        <f>(CW40-DD40)/DD40</f>
        <v>1.0452725667874066E-2</v>
      </c>
      <c r="DH40" s="42">
        <f>(CX40-DE40)/DE40</f>
        <v>3.52240456539335E-2</v>
      </c>
      <c r="DI40" s="42">
        <f>(CY40-DF40)/DF40</f>
        <v>0.17192029802122252</v>
      </c>
      <c r="DJ40" s="42">
        <f t="shared" si="52"/>
        <v>0.39405577535332637</v>
      </c>
    </row>
    <row r="41" spans="1:125">
      <c r="A41" s="20" t="s">
        <v>20</v>
      </c>
      <c r="B41" s="20"/>
      <c r="C41" s="21">
        <f t="shared" ref="C41:N41" si="62">C6*100000/$C97</f>
        <v>31.346503621961112</v>
      </c>
      <c r="D41" s="19">
        <f t="shared" si="62"/>
        <v>27.00346726032021</v>
      </c>
      <c r="E41" s="19">
        <f t="shared" si="62"/>
        <v>32.802698166746595</v>
      </c>
      <c r="F41" s="19">
        <f t="shared" si="62"/>
        <v>31.627523621831994</v>
      </c>
      <c r="G41" s="19">
        <f t="shared" si="62"/>
        <v>33.058170893901938</v>
      </c>
      <c r="H41" s="19">
        <f t="shared" si="62"/>
        <v>32.164016348858226</v>
      </c>
      <c r="I41" s="19">
        <f t="shared" si="62"/>
        <v>29.404910895580475</v>
      </c>
      <c r="J41" s="19">
        <f t="shared" si="62"/>
        <v>29.813667259029028</v>
      </c>
      <c r="K41" s="19">
        <f t="shared" si="62"/>
        <v>31.091030894805765</v>
      </c>
      <c r="L41" s="19">
        <f t="shared" si="62"/>
        <v>29.43045816829601</v>
      </c>
      <c r="M41" s="19">
        <f t="shared" si="62"/>
        <v>29.098343622994058</v>
      </c>
      <c r="N41" s="19">
        <f t="shared" si="62"/>
        <v>31.372050894676647</v>
      </c>
      <c r="O41" s="22">
        <f t="shared" ref="O41:Z41" si="63">O6*100000/$D97</f>
        <v>30.698244131531691</v>
      </c>
      <c r="P41" s="11">
        <f t="shared" si="63"/>
        <v>27.473531968831505</v>
      </c>
      <c r="Q41" s="11">
        <f t="shared" si="63"/>
        <v>33.08503896061687</v>
      </c>
      <c r="R41" s="11">
        <f t="shared" si="63"/>
        <v>32.983473223208989</v>
      </c>
      <c r="S41" s="11">
        <f t="shared" si="63"/>
        <v>34.557742153031128</v>
      </c>
      <c r="T41" s="11">
        <f t="shared" si="63"/>
        <v>34.024522031639755</v>
      </c>
      <c r="U41" s="11">
        <f t="shared" si="63"/>
        <v>33.364344738488541</v>
      </c>
      <c r="V41" s="11">
        <f t="shared" si="63"/>
        <v>32.069381586538071</v>
      </c>
      <c r="W41" s="11">
        <f t="shared" si="63"/>
        <v>32.501035970521563</v>
      </c>
      <c r="X41" s="11">
        <f t="shared" si="63"/>
        <v>34.329219243863399</v>
      </c>
      <c r="Y41" s="11">
        <f t="shared" si="63"/>
        <v>30.571286959771843</v>
      </c>
      <c r="Z41" s="11">
        <f t="shared" si="63"/>
        <v>31.536161465146701</v>
      </c>
      <c r="AA41" s="23">
        <f t="shared" ref="AA41:AL41" si="64">AA6*100000/$E97</f>
        <v>32.511450852857074</v>
      </c>
      <c r="AB41" s="11">
        <f t="shared" si="64"/>
        <v>29.262804726130383</v>
      </c>
      <c r="AC41" s="11">
        <f t="shared" si="64"/>
        <v>32.136607069003993</v>
      </c>
      <c r="AD41" s="11">
        <f t="shared" si="64"/>
        <v>33.935857231498773</v>
      </c>
      <c r="AE41" s="11">
        <f t="shared" si="64"/>
        <v>35.360263610140471</v>
      </c>
      <c r="AF41" s="11">
        <f t="shared" si="64"/>
        <v>32.811325879939538</v>
      </c>
      <c r="AG41" s="11">
        <f t="shared" si="64"/>
        <v>34.160763501810621</v>
      </c>
      <c r="AH41" s="11">
        <f t="shared" si="64"/>
        <v>31.286961158937014</v>
      </c>
      <c r="AI41" s="11">
        <f t="shared" si="64"/>
        <v>31.261971573346809</v>
      </c>
      <c r="AJ41" s="11">
        <f t="shared" si="64"/>
        <v>30.362346492099416</v>
      </c>
      <c r="AK41" s="11">
        <f t="shared" si="64"/>
        <v>28.013325446620122</v>
      </c>
      <c r="AL41" s="11">
        <f t="shared" si="64"/>
        <v>30.537273591230853</v>
      </c>
      <c r="AM41" s="24">
        <f t="shared" ref="AM41:AX41" si="65">AM6*100000/$F97</f>
        <v>33.123224794480969</v>
      </c>
      <c r="AN41" s="19">
        <f t="shared" si="65"/>
        <v>33.34470252341881</v>
      </c>
      <c r="AO41" s="19">
        <f t="shared" si="65"/>
        <v>33.984527073683672</v>
      </c>
      <c r="AP41" s="19">
        <f t="shared" si="65"/>
        <v>31.006882051297197</v>
      </c>
      <c r="AQ41" s="19">
        <f t="shared" si="65"/>
        <v>33.886092527489076</v>
      </c>
      <c r="AR41" s="19">
        <f t="shared" si="65"/>
        <v>32.360357061472868</v>
      </c>
      <c r="AS41" s="19">
        <f t="shared" si="65"/>
        <v>33.640006162002592</v>
      </c>
      <c r="AT41" s="19">
        <f t="shared" si="65"/>
        <v>33.123224794480969</v>
      </c>
      <c r="AU41" s="19">
        <f t="shared" si="65"/>
        <v>29.087408400502607</v>
      </c>
      <c r="AV41" s="19">
        <f t="shared" si="65"/>
        <v>31.203751143686382</v>
      </c>
      <c r="AW41" s="19">
        <f t="shared" si="65"/>
        <v>30.096362498997198</v>
      </c>
      <c r="AX41" s="19">
        <f t="shared" si="65"/>
        <v>30.760795685810709</v>
      </c>
      <c r="AY41" s="25">
        <f t="shared" ref="AY41:BJ41" si="66">AY6*100000/$G97</f>
        <v>34.06352627094325</v>
      </c>
      <c r="AZ41" s="19">
        <f t="shared" si="66"/>
        <v>29.431866943455283</v>
      </c>
      <c r="BA41" s="19">
        <f t="shared" si="66"/>
        <v>30.779704313888288</v>
      </c>
      <c r="BB41" s="19">
        <f t="shared" si="66"/>
        <v>34.406612147053465</v>
      </c>
      <c r="BC41" s="19">
        <f t="shared" si="66"/>
        <v>35.754449517486478</v>
      </c>
      <c r="BD41" s="19">
        <f t="shared" si="66"/>
        <v>34.529142817092833</v>
      </c>
      <c r="BE41" s="19">
        <f t="shared" si="66"/>
        <v>34.18605694098261</v>
      </c>
      <c r="BF41" s="19">
        <f t="shared" si="66"/>
        <v>31.563900602140219</v>
      </c>
      <c r="BG41" s="19">
        <f t="shared" si="66"/>
        <v>31.906986478250438</v>
      </c>
      <c r="BH41" s="19">
        <f t="shared" si="66"/>
        <v>35.411363641376255</v>
      </c>
      <c r="BI41" s="19">
        <f t="shared" si="66"/>
        <v>29.971001891628482</v>
      </c>
      <c r="BJ41" s="19">
        <f t="shared" si="66"/>
        <v>32.78920730253386</v>
      </c>
      <c r="BK41" s="26">
        <f t="shared" ref="BK41:BV41" si="67">BK6*100000/$H97</f>
        <v>31.728054621474659</v>
      </c>
      <c r="BL41" s="19">
        <f t="shared" si="67"/>
        <v>32.138227190725658</v>
      </c>
      <c r="BM41" s="19">
        <f t="shared" si="67"/>
        <v>36.384719672383106</v>
      </c>
      <c r="BN41" s="19">
        <f t="shared" si="67"/>
        <v>33.537639485817316</v>
      </c>
      <c r="BO41" s="19">
        <f t="shared" si="67"/>
        <v>34.454495817084265</v>
      </c>
      <c r="BP41" s="19">
        <f t="shared" si="67"/>
        <v>31.969332603387013</v>
      </c>
      <c r="BQ41" s="19">
        <f t="shared" si="67"/>
        <v>34.937051780908973</v>
      </c>
      <c r="BR41" s="19">
        <f t="shared" si="67"/>
        <v>35.685013524837274</v>
      </c>
      <c r="BS41" s="19">
        <f t="shared" si="67"/>
        <v>33.634150678582259</v>
      </c>
      <c r="BT41" s="19">
        <f t="shared" si="67"/>
        <v>34.744029395379094</v>
      </c>
      <c r="BU41" s="19">
        <f t="shared" si="67"/>
        <v>33.537639485817316</v>
      </c>
      <c r="BV41" s="19">
        <f t="shared" si="67"/>
        <v>33.417000494861142</v>
      </c>
      <c r="BW41" s="18">
        <f t="shared" ref="BW41:CN41" si="68">BW6*100000/$I97</f>
        <v>32.678076504249098</v>
      </c>
      <c r="BX41" s="19">
        <f t="shared" si="68"/>
        <v>28.590346206990304</v>
      </c>
      <c r="BY41" s="19">
        <f t="shared" si="68"/>
        <v>30.15889387919426</v>
      </c>
      <c r="BZ41" s="19">
        <f t="shared" si="68"/>
        <v>68.136760245587027</v>
      </c>
      <c r="CA41" s="19">
        <f t="shared" si="68"/>
        <v>64.714474415323849</v>
      </c>
      <c r="CB41" s="19">
        <f t="shared" si="68"/>
        <v>40.425751369983793</v>
      </c>
      <c r="CC41" s="19">
        <f t="shared" si="68"/>
        <v>33.866370195312705</v>
      </c>
      <c r="CD41" s="19">
        <f t="shared" si="68"/>
        <v>32.20275902782366</v>
      </c>
      <c r="CE41" s="19">
        <f t="shared" si="68"/>
        <v>33.438584466529804</v>
      </c>
      <c r="CF41" s="19">
        <f t="shared" si="68"/>
        <v>35.862703596299561</v>
      </c>
      <c r="CG41" s="19">
        <f t="shared" si="68"/>
        <v>27.73477474942451</v>
      </c>
      <c r="CH41" s="19">
        <f t="shared" si="68"/>
        <v>37.169826656469525</v>
      </c>
      <c r="CI41" s="27">
        <f t="shared" si="68"/>
        <v>98.88980097031309</v>
      </c>
      <c r="CJ41" s="27">
        <f t="shared" si="68"/>
        <v>96.394384219079527</v>
      </c>
      <c r="CK41" s="27">
        <f t="shared" si="68"/>
        <v>62.052696547341384</v>
      </c>
      <c r="CL41" s="27">
        <f t="shared" si="68"/>
        <v>42.612211761540827</v>
      </c>
      <c r="CM41" s="27">
        <f t="shared" si="68"/>
        <v>37.668910006716239</v>
      </c>
      <c r="CN41" s="27">
        <f t="shared" si="68"/>
        <v>37.40748539468224</v>
      </c>
      <c r="CO41" s="27">
        <f t="shared" ref="CO41:CP41" si="69">CO6*100000/$I97</f>
        <v>36.076596460691007</v>
      </c>
      <c r="CP41" s="27">
        <f t="shared" si="69"/>
        <v>35.030898012555035</v>
      </c>
      <c r="CQ41" s="27">
        <f t="shared" ref="CQ41" si="70">CQ6*100000/$I97</f>
        <v>34.62687815759341</v>
      </c>
      <c r="CR41" s="11"/>
      <c r="CS41" s="11">
        <f>CS6*100000/C97</f>
        <v>368.21284164900209</v>
      </c>
      <c r="CT41" s="11">
        <f>CT6*100000/D97</f>
        <v>387.19398243319006</v>
      </c>
      <c r="CU41" s="11">
        <f>CU6*100000/E97</f>
        <v>381.64095113361509</v>
      </c>
      <c r="CV41" s="11">
        <f>CV6*100000/F97</f>
        <v>385.61733471732305</v>
      </c>
      <c r="CW41" s="11">
        <f>CW6*100000/G97</f>
        <v>394.79381886683149</v>
      </c>
      <c r="CX41" s="11">
        <f>CX6*100000/H97</f>
        <v>406.16735475125807</v>
      </c>
      <c r="CY41" s="11">
        <f>CY6*100000/I97</f>
        <v>464.97932131318811</v>
      </c>
      <c r="CZ41" s="11">
        <f t="shared" si="47"/>
        <v>474.2705473277648</v>
      </c>
      <c r="DA41" s="11">
        <f t="shared" si="48"/>
        <v>695.23373891872427</v>
      </c>
      <c r="DB41" s="11">
        <f>DB6*100000/J97</f>
        <v>632.36072977035303</v>
      </c>
      <c r="DC41" s="11"/>
      <c r="DD41" s="37">
        <f t="shared" si="49"/>
        <v>380.66627748328256</v>
      </c>
      <c r="DE41" s="37">
        <f t="shared" si="50"/>
        <v>383.49178575999235</v>
      </c>
      <c r="DF41" s="37">
        <f t="shared" si="51"/>
        <v>391.08268838044353</v>
      </c>
      <c r="DG41" s="42">
        <f>(CW41-DD41)/DD41</f>
        <v>3.7112668547765855E-2</v>
      </c>
      <c r="DH41" s="42">
        <f>(CX41-DE41)/DE41</f>
        <v>5.9129216930495575E-2</v>
      </c>
      <c r="DI41" s="42">
        <f>(CY41-DF41)/DF41</f>
        <v>0.188953986275297</v>
      </c>
      <c r="DJ41" s="42">
        <f t="shared" si="52"/>
        <v>0.61694891785952766</v>
      </c>
    </row>
    <row r="42" spans="1:125">
      <c r="A42" t="s">
        <v>33</v>
      </c>
      <c r="C42" s="21">
        <f t="shared" ref="C42:N42" si="71">C7*100000/$C98</f>
        <v>44.01547780655229</v>
      </c>
      <c r="D42" s="19">
        <f t="shared" si="71"/>
        <v>37.927034026364637</v>
      </c>
      <c r="E42" s="19">
        <f t="shared" si="71"/>
        <v>43.783852227958199</v>
      </c>
      <c r="F42" s="19">
        <f t="shared" si="71"/>
        <v>42.533074103550078</v>
      </c>
      <c r="G42" s="19">
        <f t="shared" si="71"/>
        <v>43.651494754475856</v>
      </c>
      <c r="H42" s="19">
        <f t="shared" si="71"/>
        <v>43.300747449747654</v>
      </c>
      <c r="I42" s="19">
        <f t="shared" si="71"/>
        <v>45.736124961822718</v>
      </c>
      <c r="J42" s="19">
        <f t="shared" si="71"/>
        <v>46.847927739074379</v>
      </c>
      <c r="K42" s="19">
        <f t="shared" si="71"/>
        <v>44.93536224725456</v>
      </c>
      <c r="L42" s="19">
        <f t="shared" si="71"/>
        <v>44.485346837414603</v>
      </c>
      <c r="M42" s="19">
        <f t="shared" si="71"/>
        <v>42.215416167192465</v>
      </c>
      <c r="N42" s="19">
        <f t="shared" si="71"/>
        <v>44.723590289682811</v>
      </c>
      <c r="O42" s="22">
        <f t="shared" ref="O42:Z42" si="72">O7*100000/$D98</f>
        <v>46.29247768943312</v>
      </c>
      <c r="P42" s="11">
        <f t="shared" si="72"/>
        <v>39.800480605109378</v>
      </c>
      <c r="Q42" s="11">
        <f t="shared" si="72"/>
        <v>45.391359553108551</v>
      </c>
      <c r="R42" s="11">
        <f t="shared" si="72"/>
        <v>44.431043874981633</v>
      </c>
      <c r="S42" s="11">
        <f t="shared" si="72"/>
        <v>47.127820779310646</v>
      </c>
      <c r="T42" s="11">
        <f t="shared" si="72"/>
        <v>47.173863311823581</v>
      </c>
      <c r="U42" s="11">
        <f t="shared" si="72"/>
        <v>49.239199770260917</v>
      </c>
      <c r="V42" s="11">
        <f t="shared" si="72"/>
        <v>46.996270686416544</v>
      </c>
      <c r="W42" s="11">
        <f t="shared" si="72"/>
        <v>42.694582648779537</v>
      </c>
      <c r="X42" s="11">
        <f t="shared" si="72"/>
        <v>45.496599627423826</v>
      </c>
      <c r="Y42" s="11">
        <f t="shared" si="72"/>
        <v>45.062484320873303</v>
      </c>
      <c r="Z42" s="11">
        <f t="shared" si="72"/>
        <v>46.424027782327215</v>
      </c>
      <c r="AA42" s="23">
        <f t="shared" ref="AA42:AL42" si="73">AA7*100000/$E98</f>
        <v>46.024741424217979</v>
      </c>
      <c r="AB42" s="11">
        <f t="shared" si="73"/>
        <v>45.101759125709272</v>
      </c>
      <c r="AC42" s="11">
        <f t="shared" si="73"/>
        <v>49.055527269675657</v>
      </c>
      <c r="AD42" s="11">
        <f t="shared" si="73"/>
        <v>44.492983567118422</v>
      </c>
      <c r="AE42" s="11">
        <f t="shared" si="73"/>
        <v>46.535327376584505</v>
      </c>
      <c r="AF42" s="11">
        <f t="shared" si="73"/>
        <v>45.494517550606595</v>
      </c>
      <c r="AG42" s="11">
        <f t="shared" si="73"/>
        <v>47.301206305134279</v>
      </c>
      <c r="AH42" s="11">
        <f t="shared" si="73"/>
        <v>45.481425603110019</v>
      </c>
      <c r="AI42" s="11">
        <f t="shared" si="73"/>
        <v>44.519167462111575</v>
      </c>
      <c r="AJ42" s="11">
        <f t="shared" si="73"/>
        <v>45.435603786871994</v>
      </c>
      <c r="AK42" s="11">
        <f t="shared" si="73"/>
        <v>42.201892755217372</v>
      </c>
      <c r="AL42" s="11">
        <f t="shared" si="73"/>
        <v>45.317776259402798</v>
      </c>
      <c r="AM42" s="24">
        <f t="shared" ref="AM42:AX42" si="74">AM7*100000/$F98</f>
        <v>46.635763413305149</v>
      </c>
      <c r="AN42" s="19">
        <f t="shared" si="74"/>
        <v>40.320775326735465</v>
      </c>
      <c r="AO42" s="19">
        <f t="shared" si="74"/>
        <v>45.769000342599512</v>
      </c>
      <c r="AP42" s="19">
        <f t="shared" si="74"/>
        <v>46.707450584566523</v>
      </c>
      <c r="AQ42" s="19">
        <f t="shared" si="74"/>
        <v>48.193330134347626</v>
      </c>
      <c r="AR42" s="19">
        <f t="shared" si="74"/>
        <v>48.864582737976804</v>
      </c>
      <c r="AS42" s="19">
        <f t="shared" si="74"/>
        <v>52.51411145673741</v>
      </c>
      <c r="AT42" s="19">
        <f t="shared" si="74"/>
        <v>49.809549995513038</v>
      </c>
      <c r="AU42" s="19">
        <f t="shared" si="74"/>
        <v>46.863858958227688</v>
      </c>
      <c r="AV42" s="19">
        <f t="shared" si="74"/>
        <v>47.94568354271744</v>
      </c>
      <c r="AW42" s="19">
        <f t="shared" si="74"/>
        <v>44.309188855095265</v>
      </c>
      <c r="AX42" s="19">
        <f t="shared" si="74"/>
        <v>47.339601094780413</v>
      </c>
      <c r="AY42" s="25">
        <f t="shared" ref="AY42:BJ42" si="75">AY7*100000/$G98</f>
        <v>50.436732415345645</v>
      </c>
      <c r="AZ42" s="19">
        <f t="shared" si="75"/>
        <v>40.890816254818446</v>
      </c>
      <c r="BA42" s="19">
        <f t="shared" si="75"/>
        <v>46.959966628449244</v>
      </c>
      <c r="BB42" s="19">
        <f t="shared" si="75"/>
        <v>48.519447981406664</v>
      </c>
      <c r="BC42" s="19">
        <f t="shared" si="75"/>
        <v>50.389475404649971</v>
      </c>
      <c r="BD42" s="19">
        <f t="shared" si="75"/>
        <v>51.132085572724925</v>
      </c>
      <c r="BE42" s="19">
        <f t="shared" si="75"/>
        <v>52.887345969993014</v>
      </c>
      <c r="BF42" s="19">
        <f t="shared" si="75"/>
        <v>49.457837193792294</v>
      </c>
      <c r="BG42" s="19">
        <f t="shared" si="75"/>
        <v>48.09413488514555</v>
      </c>
      <c r="BH42" s="19">
        <f t="shared" si="75"/>
        <v>48.303415932512131</v>
      </c>
      <c r="BI42" s="19">
        <f t="shared" si="75"/>
        <v>44.117794985180538</v>
      </c>
      <c r="BJ42" s="19">
        <f t="shared" si="75"/>
        <v>48.080632882089638</v>
      </c>
      <c r="BK42" s="26">
        <f t="shared" ref="BK42:BV42" si="76">BK7*100000/$H98</f>
        <v>49.700586241005887</v>
      </c>
      <c r="BL42" s="19">
        <f t="shared" si="76"/>
        <v>47.004437014457814</v>
      </c>
      <c r="BM42" s="19">
        <f t="shared" si="76"/>
        <v>49.539220701262366</v>
      </c>
      <c r="BN42" s="19">
        <f t="shared" si="76"/>
        <v>48.766010823324635</v>
      </c>
      <c r="BO42" s="19">
        <f t="shared" si="76"/>
        <v>52.289158441058277</v>
      </c>
      <c r="BP42" s="19">
        <f t="shared" si="76"/>
        <v>52.490865365737683</v>
      </c>
      <c r="BQ42" s="19">
        <f t="shared" si="76"/>
        <v>55.624046262424471</v>
      </c>
      <c r="BR42" s="19">
        <f t="shared" si="76"/>
        <v>52.948067728344341</v>
      </c>
      <c r="BS42" s="19">
        <f t="shared" si="76"/>
        <v>49.545944265418342</v>
      </c>
      <c r="BT42" s="19">
        <f t="shared" si="76"/>
        <v>50.487243247255577</v>
      </c>
      <c r="BU42" s="19">
        <f t="shared" si="76"/>
        <v>48.517238949553366</v>
      </c>
      <c r="BV42" s="19">
        <f t="shared" si="76"/>
        <v>49.693862676849911</v>
      </c>
      <c r="BW42" s="18">
        <f t="shared" ref="BW42:CN42" si="77">BW7*100000/$I98</f>
        <v>52.268376547171407</v>
      </c>
      <c r="BX42" s="19">
        <f t="shared" si="77"/>
        <v>39.502676175706938</v>
      </c>
      <c r="BY42" s="19">
        <f t="shared" si="77"/>
        <v>44.117349604845984</v>
      </c>
      <c r="BZ42" s="19">
        <f t="shared" si="77"/>
        <v>42.436242158236546</v>
      </c>
      <c r="CA42" s="19">
        <f t="shared" si="77"/>
        <v>51.471357478858565</v>
      </c>
      <c r="CB42" s="19">
        <f t="shared" si="77"/>
        <v>60.740890172513772</v>
      </c>
      <c r="CC42" s="19">
        <f t="shared" si="77"/>
        <v>64.016035755748888</v>
      </c>
      <c r="CD42" s="19">
        <f t="shared" si="77"/>
        <v>59.602291503495429</v>
      </c>
      <c r="CE42" s="19">
        <f t="shared" si="77"/>
        <v>53.40697521618975</v>
      </c>
      <c r="CF42" s="19">
        <f t="shared" si="77"/>
        <v>53.038605058566169</v>
      </c>
      <c r="CG42" s="19">
        <f t="shared" si="77"/>
        <v>50.292572974463106</v>
      </c>
      <c r="CH42" s="19">
        <f t="shared" si="77"/>
        <v>53.969576911469396</v>
      </c>
      <c r="CI42" s="27">
        <f t="shared" si="77"/>
        <v>58.249368379132463</v>
      </c>
      <c r="CJ42" s="27">
        <f t="shared" si="77"/>
        <v>52.375538774843719</v>
      </c>
      <c r="CK42" s="27">
        <f t="shared" si="77"/>
        <v>68.356105976477622</v>
      </c>
      <c r="CL42" s="27">
        <f t="shared" si="77"/>
        <v>61.578095076203731</v>
      </c>
      <c r="CM42" s="27">
        <f t="shared" si="77"/>
        <v>61.537909240826615</v>
      </c>
      <c r="CN42" s="27">
        <f t="shared" si="77"/>
        <v>60.499775160251062</v>
      </c>
      <c r="CO42" s="27">
        <f t="shared" ref="CO42:CP42" si="78">CO7*100000/$I98</f>
        <v>59.153549675117617</v>
      </c>
      <c r="CP42" s="27">
        <f t="shared" si="78"/>
        <v>53.882507601485642</v>
      </c>
      <c r="CQ42" s="27">
        <f t="shared" ref="CQ42" si="79">CQ7*100000/$I98</f>
        <v>46.454825695948344</v>
      </c>
      <c r="CR42" s="11"/>
      <c r="CS42" s="11">
        <f>CS7*100000/C98</f>
        <v>524.15544861109026</v>
      </c>
      <c r="CT42" s="11">
        <f>CT7*100000/D98</f>
        <v>546.13021064984821</v>
      </c>
      <c r="CU42" s="11">
        <f>CU7*100000/E98</f>
        <v>546.9619284857605</v>
      </c>
      <c r="CV42" s="11">
        <f>CV7*100000/F98</f>
        <v>565.27289644260236</v>
      </c>
      <c r="CW42" s="11">
        <f>CW7*100000/G98</f>
        <v>579.26968610610811</v>
      </c>
      <c r="CX42" s="11">
        <f>CX7*100000/H98</f>
        <v>606.60668171669272</v>
      </c>
      <c r="CY42" s="11">
        <f>CY7*100000/I98</f>
        <v>624.86294955726601</v>
      </c>
      <c r="CZ42" s="11">
        <f t="shared" si="47"/>
        <v>518.30831655086502</v>
      </c>
      <c r="DA42" s="11">
        <f t="shared" si="48"/>
        <v>717.76683212805051</v>
      </c>
      <c r="DB42" s="11">
        <f>DB7*100000/J98</f>
        <v>691.07775540115335</v>
      </c>
      <c r="DC42" s="11"/>
      <c r="DD42" s="37">
        <f t="shared" si="49"/>
        <v>545.63012104732536</v>
      </c>
      <c r="DE42" s="37">
        <f t="shared" si="50"/>
        <v>552.35803405908189</v>
      </c>
      <c r="DF42" s="37">
        <f t="shared" si="51"/>
        <v>568.84828068020238</v>
      </c>
      <c r="DG42" s="42">
        <f>(CW42-DD42)/DD42</f>
        <v>6.1652690643640283E-2</v>
      </c>
      <c r="DH42" s="42">
        <f>(CX42-DE42)/DE42</f>
        <v>9.8212833547394796E-2</v>
      </c>
      <c r="DI42" s="42">
        <f>(CY42-DF42)/DF42</f>
        <v>9.8470314105694207E-2</v>
      </c>
      <c r="DJ42" s="42">
        <f t="shared" si="52"/>
        <v>0.21487183643201777</v>
      </c>
    </row>
    <row r="43" spans="1:125">
      <c r="A43" t="s">
        <v>27</v>
      </c>
      <c r="C43" s="21">
        <f t="shared" ref="C43:N43" si="80">C8*100000/$C99</f>
        <v>47.81844286327911</v>
      </c>
      <c r="D43" s="19">
        <f t="shared" si="80"/>
        <v>43.242244999472859</v>
      </c>
      <c r="E43" s="19">
        <f t="shared" si="80"/>
        <v>48.225216006728552</v>
      </c>
      <c r="F43" s="19">
        <f t="shared" si="80"/>
        <v>48.835375721902722</v>
      </c>
      <c r="G43" s="19">
        <f t="shared" si="80"/>
        <v>50.326877247884013</v>
      </c>
      <c r="H43" s="19">
        <f t="shared" si="80"/>
        <v>48.134821974850901</v>
      </c>
      <c r="I43" s="19">
        <f t="shared" si="80"/>
        <v>45.603789082276577</v>
      </c>
      <c r="J43" s="19">
        <f t="shared" si="80"/>
        <v>46.191350289481335</v>
      </c>
      <c r="K43" s="19">
        <f t="shared" si="80"/>
        <v>45.829774161970718</v>
      </c>
      <c r="L43" s="19">
        <f t="shared" si="80"/>
        <v>47.468165989753196</v>
      </c>
      <c r="M43" s="19">
        <f t="shared" si="80"/>
        <v>43.389135301274052</v>
      </c>
      <c r="N43" s="19">
        <f t="shared" si="80"/>
        <v>40.609518821036183</v>
      </c>
      <c r="O43" s="22">
        <f t="shared" ref="O43:Z43" si="81">O8*100000/$D99</f>
        <v>48.919311100202719</v>
      </c>
      <c r="P43" s="11">
        <f t="shared" si="81"/>
        <v>43.360298475179682</v>
      </c>
      <c r="Q43" s="11">
        <f t="shared" si="81"/>
        <v>52.973459701482142</v>
      </c>
      <c r="R43" s="11">
        <f t="shared" si="81"/>
        <v>58.072028856553779</v>
      </c>
      <c r="S43" s="11">
        <f t="shared" si="81"/>
        <v>55.994418077504761</v>
      </c>
      <c r="T43" s="11">
        <f t="shared" si="81"/>
        <v>49.25622095626472</v>
      </c>
      <c r="U43" s="11">
        <f t="shared" si="81"/>
        <v>48.492558615857519</v>
      </c>
      <c r="V43" s="11">
        <f t="shared" si="81"/>
        <v>48.750856172171716</v>
      </c>
      <c r="W43" s="11">
        <f t="shared" si="81"/>
        <v>46.516020793627106</v>
      </c>
      <c r="X43" s="11">
        <f t="shared" si="81"/>
        <v>48.67224387242392</v>
      </c>
      <c r="Y43" s="11">
        <f t="shared" si="81"/>
        <v>46.471099479485503</v>
      </c>
      <c r="Z43" s="11">
        <f t="shared" si="81"/>
        <v>48.773316829242518</v>
      </c>
      <c r="AA43" s="23">
        <f t="shared" ref="AA43:AL43" si="82">AA8*100000/$E99</f>
        <v>47.926835268126432</v>
      </c>
      <c r="AB43" s="11">
        <f t="shared" si="82"/>
        <v>49.020138307296918</v>
      </c>
      <c r="AC43" s="11">
        <f t="shared" si="82"/>
        <v>51.072870544106799</v>
      </c>
      <c r="AD43" s="11">
        <f t="shared" si="82"/>
        <v>49.934942891092625</v>
      </c>
      <c r="AE43" s="11">
        <f t="shared" si="82"/>
        <v>53.214852008604069</v>
      </c>
      <c r="AF43" s="11">
        <f t="shared" si="82"/>
        <v>50.113441346467397</v>
      </c>
      <c r="AG43" s="11">
        <f t="shared" si="82"/>
        <v>48.942045233070452</v>
      </c>
      <c r="AH43" s="11">
        <f t="shared" si="82"/>
        <v>46.610409159737486</v>
      </c>
      <c r="AI43" s="11">
        <f t="shared" si="82"/>
        <v>44.646926150614988</v>
      </c>
      <c r="AJ43" s="11">
        <f t="shared" si="82"/>
        <v>49.165168302288919</v>
      </c>
      <c r="AK43" s="11">
        <f t="shared" si="82"/>
        <v>45.717916882863626</v>
      </c>
      <c r="AL43" s="11">
        <f t="shared" si="82"/>
        <v>47.123592218939955</v>
      </c>
      <c r="AM43" s="24">
        <f t="shared" ref="AM43:AX43" si="83">AM8*100000/$F99</f>
        <v>48.17936114122783</v>
      </c>
      <c r="AN43" s="19">
        <f t="shared" si="83"/>
        <v>50.518487970679985</v>
      </c>
      <c r="AO43" s="19">
        <f t="shared" si="83"/>
        <v>63.976781671888126</v>
      </c>
      <c r="AP43" s="19">
        <f t="shared" si="83"/>
        <v>61.37159302297222</v>
      </c>
      <c r="AQ43" s="19">
        <f t="shared" si="83"/>
        <v>57.624555732191041</v>
      </c>
      <c r="AR43" s="19">
        <f t="shared" si="83"/>
        <v>51.338845247359892</v>
      </c>
      <c r="AS43" s="19">
        <f t="shared" si="83"/>
        <v>51.649250703400938</v>
      </c>
      <c r="AT43" s="19">
        <f t="shared" si="83"/>
        <v>49.08840569106232</v>
      </c>
      <c r="AU43" s="19">
        <f t="shared" si="83"/>
        <v>47.724838866310584</v>
      </c>
      <c r="AV43" s="19">
        <f t="shared" si="83"/>
        <v>49.554013875123886</v>
      </c>
      <c r="AW43" s="19">
        <f t="shared" si="83"/>
        <v>46.926653407919332</v>
      </c>
      <c r="AX43" s="19">
        <f t="shared" si="83"/>
        <v>48.556282052134812</v>
      </c>
      <c r="AY43" s="25">
        <f t="shared" ref="AY43:BJ43" si="84">AY8*100000/$G99</f>
        <v>49.164528068460996</v>
      </c>
      <c r="AZ43" s="19">
        <f t="shared" si="84"/>
        <v>44.933425697710433</v>
      </c>
      <c r="BA43" s="19">
        <f t="shared" si="84"/>
        <v>53.715166816169287</v>
      </c>
      <c r="BB43" s="19">
        <f t="shared" si="84"/>
        <v>55.125534273086146</v>
      </c>
      <c r="BC43" s="19">
        <f t="shared" si="84"/>
        <v>54.98229382824303</v>
      </c>
      <c r="BD43" s="19">
        <f t="shared" si="84"/>
        <v>49.858693301162262</v>
      </c>
      <c r="BE43" s="19">
        <f t="shared" si="84"/>
        <v>50.365544105991759</v>
      </c>
      <c r="BF43" s="19">
        <f t="shared" si="84"/>
        <v>48.690732750902995</v>
      </c>
      <c r="BG43" s="19">
        <f t="shared" si="84"/>
        <v>48.327122390916614</v>
      </c>
      <c r="BH43" s="19">
        <f t="shared" si="84"/>
        <v>49.836656309647935</v>
      </c>
      <c r="BI43" s="19">
        <f t="shared" si="84"/>
        <v>48.238974424859315</v>
      </c>
      <c r="BJ43" s="19">
        <f t="shared" si="84"/>
        <v>47.875364064872933</v>
      </c>
      <c r="BK43" s="26">
        <f t="shared" ref="BK43:BV43" si="85">BK8*100000/$H99</f>
        <v>48.981184786200906</v>
      </c>
      <c r="BL43" s="19">
        <f t="shared" si="85"/>
        <v>44.918582605185804</v>
      </c>
      <c r="BM43" s="19">
        <f t="shared" si="85"/>
        <v>54.018373474251973</v>
      </c>
      <c r="BN43" s="19">
        <f t="shared" si="85"/>
        <v>55.452877209327383</v>
      </c>
      <c r="BO43" s="19">
        <f t="shared" si="85"/>
        <v>55.288621056456151</v>
      </c>
      <c r="BP43" s="19">
        <f t="shared" si="85"/>
        <v>48.685523711032694</v>
      </c>
      <c r="BQ43" s="19">
        <f t="shared" si="85"/>
        <v>49.495854065197427</v>
      </c>
      <c r="BR43" s="19">
        <f t="shared" si="85"/>
        <v>47.557631461316909</v>
      </c>
      <c r="BS43" s="19">
        <f t="shared" si="85"/>
        <v>41.458252984698554</v>
      </c>
      <c r="BT43" s="19">
        <f t="shared" si="85"/>
        <v>48.094201560696263</v>
      </c>
      <c r="BU43" s="19">
        <f t="shared" si="85"/>
        <v>48.827879043521094</v>
      </c>
      <c r="BV43" s="19">
        <f t="shared" si="85"/>
        <v>49.463002834623182</v>
      </c>
      <c r="BW43" s="18">
        <f t="shared" ref="BW43:CN43" si="86">BW8*100000/$I99</f>
        <v>41.286137752020416</v>
      </c>
      <c r="BX43" s="19">
        <f t="shared" si="86"/>
        <v>37.563527915165423</v>
      </c>
      <c r="BY43" s="19">
        <f t="shared" si="86"/>
        <v>42.091614734263892</v>
      </c>
      <c r="BZ43" s="19">
        <f t="shared" si="86"/>
        <v>51.049824955701489</v>
      </c>
      <c r="CA43" s="19">
        <f t="shared" si="86"/>
        <v>84.934282330349404</v>
      </c>
      <c r="CB43" s="19">
        <f t="shared" si="86"/>
        <v>67.268212841414751</v>
      </c>
      <c r="CC43" s="19">
        <f t="shared" si="86"/>
        <v>53.977842634397369</v>
      </c>
      <c r="CD43" s="19">
        <f t="shared" si="86"/>
        <v>48.459236823621112</v>
      </c>
      <c r="CE43" s="19">
        <f t="shared" si="86"/>
        <v>46.499968488434277</v>
      </c>
      <c r="CF43" s="19">
        <f t="shared" si="86"/>
        <v>46.630586377446733</v>
      </c>
      <c r="CG43" s="19">
        <f t="shared" si="86"/>
        <v>44.420967088319351</v>
      </c>
      <c r="CH43" s="19">
        <f t="shared" si="86"/>
        <v>48.687818129392909</v>
      </c>
      <c r="CI43" s="27">
        <f t="shared" si="86"/>
        <v>46.587047081109247</v>
      </c>
      <c r="CJ43" s="27">
        <f t="shared" si="86"/>
        <v>48.731357425730394</v>
      </c>
      <c r="CK43" s="27">
        <f t="shared" si="86"/>
        <v>78.359848583389123</v>
      </c>
      <c r="CL43" s="27">
        <f t="shared" si="86"/>
        <v>91.650218790406512</v>
      </c>
      <c r="CM43" s="27">
        <f t="shared" si="86"/>
        <v>74.756971811462222</v>
      </c>
      <c r="CN43" s="27">
        <f t="shared" si="86"/>
        <v>64.024535264272103</v>
      </c>
      <c r="CO43" s="27">
        <f t="shared" ref="CO43:CP43" si="87">CO8*100000/$I99</f>
        <v>51.39813932640137</v>
      </c>
      <c r="CP43" s="27">
        <f t="shared" si="87"/>
        <v>46.097229997312539</v>
      </c>
      <c r="CQ43" s="27">
        <f t="shared" ref="CQ43" si="88">CQ8*100000/$I99</f>
        <v>44.235925078885039</v>
      </c>
      <c r="CR43" s="11"/>
      <c r="CS43" s="11">
        <f>CS8*100000/C99</f>
        <v>555.67471245991021</v>
      </c>
      <c r="CT43" s="11">
        <f>CT8*100000/D99</f>
        <v>596.25183292999611</v>
      </c>
      <c r="CU43" s="11">
        <f>CU8*100000/E99</f>
        <v>583.48913831320965</v>
      </c>
      <c r="CV43" s="11">
        <f>CV8*100000/F99</f>
        <v>626.50906938227092</v>
      </c>
      <c r="CW43" s="11">
        <f>CW8*100000/G99</f>
        <v>601.11403603202371</v>
      </c>
      <c r="CX43" s="11">
        <f>CX8*100000/H99</f>
        <v>592.24198479250833</v>
      </c>
      <c r="CY43" s="11">
        <f>CY8*100000/I99</f>
        <v>612.87002007052718</v>
      </c>
      <c r="CZ43" s="11">
        <f t="shared" si="47"/>
        <v>542.16237669662917</v>
      </c>
      <c r="DA43" s="11">
        <f t="shared" si="48"/>
        <v>775.60809414608616</v>
      </c>
      <c r="DB43" s="11">
        <f>DB8*100000/J99</f>
        <v>722.88316892883881</v>
      </c>
      <c r="DC43" s="11"/>
      <c r="DD43" s="37">
        <f t="shared" si="49"/>
        <v>590.4811882713467</v>
      </c>
      <c r="DE43" s="37">
        <f t="shared" si="50"/>
        <v>592.60775782348207</v>
      </c>
      <c r="DF43" s="37">
        <f t="shared" si="51"/>
        <v>599.92121229000179</v>
      </c>
      <c r="DG43" s="42">
        <f>(CW43-DD43)/DD43</f>
        <v>1.800708976318962E-2</v>
      </c>
      <c r="DH43" s="42">
        <f>(CX43-DE43)/DE43</f>
        <v>-6.1722619413074437E-4</v>
      </c>
      <c r="DI43" s="42">
        <f>(CY43-DF43)/DF43</f>
        <v>2.1584180581142601E-2</v>
      </c>
      <c r="DJ43" s="42">
        <f t="shared" si="52"/>
        <v>0.20496350874053981</v>
      </c>
    </row>
    <row r="44" spans="1:125">
      <c r="A44" s="20" t="s">
        <v>44</v>
      </c>
      <c r="B44" s="20"/>
      <c r="C44" s="21">
        <f t="shared" ref="C44:N44" si="89">C9*100000/$C100</f>
        <v>41.317898942091858</v>
      </c>
      <c r="D44" s="19">
        <f t="shared" si="89"/>
        <v>38.48743301623427</v>
      </c>
      <c r="E44" s="19">
        <f t="shared" si="89"/>
        <v>41.386934696381061</v>
      </c>
      <c r="F44" s="19">
        <f t="shared" si="89"/>
        <v>44.044811236515628</v>
      </c>
      <c r="G44" s="19">
        <f t="shared" si="89"/>
        <v>44.838722410841534</v>
      </c>
      <c r="H44" s="19">
        <f t="shared" si="89"/>
        <v>41.663077713537902</v>
      </c>
      <c r="I44" s="19">
        <f t="shared" si="89"/>
        <v>44.044811236515628</v>
      </c>
      <c r="J44" s="19">
        <f t="shared" si="89"/>
        <v>46.15040174233652</v>
      </c>
      <c r="K44" s="19">
        <f t="shared" si="89"/>
        <v>42.974757045032881</v>
      </c>
      <c r="L44" s="19">
        <f t="shared" si="89"/>
        <v>44.320954253672468</v>
      </c>
      <c r="M44" s="19">
        <f t="shared" si="89"/>
        <v>41.870184976405532</v>
      </c>
      <c r="N44" s="19">
        <f t="shared" si="89"/>
        <v>39.937183856307669</v>
      </c>
      <c r="O44" s="22">
        <f t="shared" ref="O44:Z44" si="90">O9*100000/$D100</f>
        <v>43.261528116562545</v>
      </c>
      <c r="P44" s="11">
        <f t="shared" si="90"/>
        <v>36.708830360604217</v>
      </c>
      <c r="Q44" s="11">
        <f t="shared" si="90"/>
        <v>42.746918345152203</v>
      </c>
      <c r="R44" s="11">
        <f t="shared" si="90"/>
        <v>43.810445206066909</v>
      </c>
      <c r="S44" s="11">
        <f t="shared" si="90"/>
        <v>45.011201339357697</v>
      </c>
      <c r="T44" s="11">
        <f t="shared" si="90"/>
        <v>40.894323168074983</v>
      </c>
      <c r="U44" s="11">
        <f t="shared" si="90"/>
        <v>41.134474394733139</v>
      </c>
      <c r="V44" s="11">
        <f t="shared" si="90"/>
        <v>41.854928074707615</v>
      </c>
      <c r="W44" s="11">
        <f t="shared" si="90"/>
        <v>40.002332897630396</v>
      </c>
      <c r="X44" s="11">
        <f t="shared" si="90"/>
        <v>42.918454935622314</v>
      </c>
      <c r="Y44" s="11">
        <f t="shared" si="90"/>
        <v>40.345406078570619</v>
      </c>
      <c r="Z44" s="11">
        <f t="shared" si="90"/>
        <v>39.384801171937987</v>
      </c>
      <c r="AA44" s="23">
        <f t="shared" ref="AA44:AL44" si="91">AA9*100000/$E100</f>
        <v>40.070992497689119</v>
      </c>
      <c r="AB44" s="11">
        <f t="shared" si="91"/>
        <v>37.484683677637094</v>
      </c>
      <c r="AC44" s="11">
        <f t="shared" si="91"/>
        <v>40.608407317440182</v>
      </c>
      <c r="AD44" s="11">
        <f t="shared" si="91"/>
        <v>42.086298071755628</v>
      </c>
      <c r="AE44" s="11">
        <f t="shared" si="91"/>
        <v>41.784002235645652</v>
      </c>
      <c r="AF44" s="11">
        <f t="shared" si="91"/>
        <v>40.205346202626885</v>
      </c>
      <c r="AG44" s="11">
        <f t="shared" si="91"/>
        <v>42.119886497990066</v>
      </c>
      <c r="AH44" s="11">
        <f t="shared" si="91"/>
        <v>40.474053612502416</v>
      </c>
      <c r="AI44" s="11">
        <f t="shared" si="91"/>
        <v>40.205346202626885</v>
      </c>
      <c r="AJ44" s="11">
        <f t="shared" si="91"/>
        <v>40.977880006019049</v>
      </c>
      <c r="AK44" s="11">
        <f t="shared" si="91"/>
        <v>36.14114662825942</v>
      </c>
      <c r="AL44" s="11">
        <f t="shared" si="91"/>
        <v>40.507642038736861</v>
      </c>
      <c r="AM44" s="24">
        <f t="shared" ref="AM44:AX44" si="92">AM9*100000/$F100</f>
        <v>39.316401289183155</v>
      </c>
      <c r="AN44" s="19">
        <f t="shared" si="92"/>
        <v>34.644494190384819</v>
      </c>
      <c r="AO44" s="19">
        <f t="shared" si="92"/>
        <v>39.974416373520945</v>
      </c>
      <c r="AP44" s="19">
        <f t="shared" si="92"/>
        <v>40.994339754244528</v>
      </c>
      <c r="AQ44" s="19">
        <f t="shared" si="92"/>
        <v>41.191744279545865</v>
      </c>
      <c r="AR44" s="19">
        <f t="shared" si="92"/>
        <v>39.908614865087166</v>
      </c>
      <c r="AS44" s="19">
        <f t="shared" si="92"/>
        <v>42.738079727739681</v>
      </c>
      <c r="AT44" s="19">
        <f t="shared" si="92"/>
        <v>42.441972939787675</v>
      </c>
      <c r="AU44" s="19">
        <f t="shared" si="92"/>
        <v>38.362279416893351</v>
      </c>
      <c r="AV44" s="19">
        <f t="shared" si="92"/>
        <v>43.099988024125466</v>
      </c>
      <c r="AW44" s="19">
        <f t="shared" si="92"/>
        <v>36.125028130144855</v>
      </c>
      <c r="AX44" s="19">
        <f t="shared" si="92"/>
        <v>38.691286959062246</v>
      </c>
      <c r="AY44" s="25">
        <f t="shared" ref="AY44:BJ44" si="93">AY9*100000/$G100</f>
        <v>37.348266364742969</v>
      </c>
      <c r="AZ44" s="19">
        <f t="shared" si="93"/>
        <v>37.281032761926149</v>
      </c>
      <c r="BA44" s="19">
        <f t="shared" si="93"/>
        <v>43.869925837974414</v>
      </c>
      <c r="BB44" s="19">
        <f t="shared" si="93"/>
        <v>40.13846088164096</v>
      </c>
      <c r="BC44" s="19">
        <f t="shared" si="93"/>
        <v>40.978880916851196</v>
      </c>
      <c r="BD44" s="19">
        <f t="shared" si="93"/>
        <v>41.886534554878253</v>
      </c>
      <c r="BE44" s="19">
        <f t="shared" si="93"/>
        <v>40.709946505583922</v>
      </c>
      <c r="BF44" s="19">
        <f t="shared" si="93"/>
        <v>41.483132937977338</v>
      </c>
      <c r="BG44" s="19">
        <f t="shared" si="93"/>
        <v>36.743163939391593</v>
      </c>
      <c r="BH44" s="19">
        <f t="shared" si="93"/>
        <v>39.533358456289584</v>
      </c>
      <c r="BI44" s="19">
        <f t="shared" si="93"/>
        <v>38.760172023896168</v>
      </c>
      <c r="BJ44" s="19">
        <f t="shared" si="93"/>
        <v>41.752067349244612</v>
      </c>
      <c r="BK44" s="26">
        <f t="shared" ref="BK44:BV44" si="94">BK9*100000/$H100</f>
        <v>39.465811994157733</v>
      </c>
      <c r="BL44" s="19">
        <f t="shared" si="94"/>
        <v>35.618724438424714</v>
      </c>
      <c r="BM44" s="19">
        <f t="shared" si="94"/>
        <v>40.062773856254239</v>
      </c>
      <c r="BN44" s="19">
        <f t="shared" si="94"/>
        <v>41.289862128341497</v>
      </c>
      <c r="BO44" s="19">
        <f t="shared" si="94"/>
        <v>44.142013247247014</v>
      </c>
      <c r="BP44" s="19">
        <f t="shared" si="94"/>
        <v>44.175177795141259</v>
      </c>
      <c r="BQ44" s="19">
        <f t="shared" si="94"/>
        <v>43.71087412462176</v>
      </c>
      <c r="BR44" s="19">
        <f t="shared" si="94"/>
        <v>42.6827731399</v>
      </c>
      <c r="BS44" s="19">
        <f t="shared" si="94"/>
        <v>43.810367768304509</v>
      </c>
      <c r="BT44" s="19">
        <f t="shared" si="94"/>
        <v>43.047583166736757</v>
      </c>
      <c r="BU44" s="19">
        <f t="shared" si="94"/>
        <v>38.603533748907225</v>
      </c>
      <c r="BV44" s="19">
        <f t="shared" si="94"/>
        <v>39.863786568888735</v>
      </c>
      <c r="BW44" s="18">
        <f t="shared" ref="BW44:CN44" si="95">BW9*100000/$I100</f>
        <v>40.947266401736869</v>
      </c>
      <c r="BX44" s="19">
        <f t="shared" si="95"/>
        <v>36.39757013487722</v>
      </c>
      <c r="BY44" s="19">
        <f t="shared" si="95"/>
        <v>42.616579420512714</v>
      </c>
      <c r="BZ44" s="19">
        <f t="shared" si="95"/>
        <v>38.328736176206135</v>
      </c>
      <c r="CA44" s="19">
        <f t="shared" si="95"/>
        <v>41.536435702481285</v>
      </c>
      <c r="CB44" s="19">
        <f t="shared" si="95"/>
        <v>54.923671480507167</v>
      </c>
      <c r="CC44" s="19">
        <f t="shared" si="95"/>
        <v>70.078415160766298</v>
      </c>
      <c r="CD44" s="19">
        <f t="shared" si="95"/>
        <v>73.15518817576492</v>
      </c>
      <c r="CE44" s="19">
        <f t="shared" si="95"/>
        <v>56.985764033112623</v>
      </c>
      <c r="CF44" s="19">
        <f t="shared" si="95"/>
        <v>50.864949630934532</v>
      </c>
      <c r="CG44" s="19">
        <f t="shared" si="95"/>
        <v>47.493591965563709</v>
      </c>
      <c r="CH44" s="19">
        <f t="shared" si="95"/>
        <v>47.919103127212452</v>
      </c>
      <c r="CI44" s="27">
        <f t="shared" si="95"/>
        <v>47.231738943010633</v>
      </c>
      <c r="CJ44" s="27">
        <f t="shared" si="95"/>
        <v>44.973256623490379</v>
      </c>
      <c r="CK44" s="27">
        <f t="shared" si="95"/>
        <v>83.203797916239111</v>
      </c>
      <c r="CL44" s="27">
        <f t="shared" si="95"/>
        <v>92.82689649506456</v>
      </c>
      <c r="CM44" s="27">
        <f t="shared" si="95"/>
        <v>66.445204472842406</v>
      </c>
      <c r="CN44" s="27">
        <f t="shared" si="95"/>
        <v>57.083958916570026</v>
      </c>
      <c r="CO44" s="27">
        <f t="shared" ref="CO44:CP44" si="96">CO9*100000/$I100</f>
        <v>55.250987758698514</v>
      </c>
      <c r="CP44" s="27">
        <f t="shared" si="96"/>
        <v>53.941722645933147</v>
      </c>
      <c r="CQ44" s="27">
        <f t="shared" ref="CQ44" si="97">CQ9*100000/$I100</f>
        <v>52.992505439178252</v>
      </c>
      <c r="CR44" s="11"/>
      <c r="CS44" s="11">
        <f>CS9*100000/C100</f>
        <v>511.03717112587293</v>
      </c>
      <c r="CT44" s="11">
        <f>CT9*100000/D100</f>
        <v>498.0736440890206</v>
      </c>
      <c r="CU44" s="11">
        <f>CU9*100000/E100</f>
        <v>482.66568498892923</v>
      </c>
      <c r="CV44" s="11">
        <f>CV9*100000/F100</f>
        <v>477.48864594971974</v>
      </c>
      <c r="CW44" s="11">
        <f>CW9*100000/G100</f>
        <v>480.48494253039718</v>
      </c>
      <c r="CX44" s="11">
        <f>CX9*100000/H100</f>
        <v>496.47328197692542</v>
      </c>
      <c r="CY44" s="11">
        <f>CY9*100000/I100</f>
        <v>601.24727140967593</v>
      </c>
      <c r="CZ44" s="11">
        <f t="shared" si="47"/>
        <v>546.95829588427137</v>
      </c>
      <c r="DA44" s="11">
        <f t="shared" si="48"/>
        <v>756.64072460662726</v>
      </c>
      <c r="DB44" s="11">
        <f>DB9*100000/J100</f>
        <v>729.27772784569504</v>
      </c>
      <c r="DC44" s="11"/>
      <c r="DD44" s="37">
        <f t="shared" si="49"/>
        <v>492.31628653838561</v>
      </c>
      <c r="DE44" s="37">
        <f t="shared" si="50"/>
        <v>489.95001773678797</v>
      </c>
      <c r="DF44" s="37">
        <f t="shared" si="51"/>
        <v>487.03723990699848</v>
      </c>
      <c r="DG44" s="42">
        <f>(CW44-DD44)/DD44</f>
        <v>-2.4031997988890323E-2</v>
      </c>
      <c r="DH44" s="42">
        <f>(CX44-DE44)/DE44</f>
        <v>1.3314142267552469E-2</v>
      </c>
      <c r="DI44" s="42">
        <f>(CY44-DF44)/DF44</f>
        <v>0.23449958677592347</v>
      </c>
      <c r="DJ44" s="42">
        <f t="shared" si="52"/>
        <v>0.49737569961786343</v>
      </c>
    </row>
    <row r="45" spans="1:125">
      <c r="A45" s="20" t="s">
        <v>35</v>
      </c>
      <c r="B45" s="20"/>
      <c r="C45" s="21">
        <f t="shared" ref="C45:N45" si="98">C10*100000/$C101</f>
        <v>47.056551960885699</v>
      </c>
      <c r="D45" s="19">
        <f t="shared" si="98"/>
        <v>42.653000852467663</v>
      </c>
      <c r="E45" s="19">
        <f t="shared" si="98"/>
        <v>46.64691929963751</v>
      </c>
      <c r="F45" s="19">
        <f t="shared" si="98"/>
        <v>39.657562017090285</v>
      </c>
      <c r="G45" s="19">
        <f t="shared" si="98"/>
        <v>41.987347777939355</v>
      </c>
      <c r="H45" s="19">
        <f t="shared" si="98"/>
        <v>41.987347777939355</v>
      </c>
      <c r="I45" s="19">
        <f t="shared" si="98"/>
        <v>47.619796870101958</v>
      </c>
      <c r="J45" s="19">
        <f t="shared" si="98"/>
        <v>51.792929606567881</v>
      </c>
      <c r="K45" s="19">
        <f t="shared" si="98"/>
        <v>48.874296895174531</v>
      </c>
      <c r="L45" s="19">
        <f t="shared" si="98"/>
        <v>44.368337621444454</v>
      </c>
      <c r="M45" s="19">
        <f t="shared" si="98"/>
        <v>45.264409067924866</v>
      </c>
      <c r="N45" s="19">
        <f t="shared" si="98"/>
        <v>45.238807026596859</v>
      </c>
      <c r="O45" s="22">
        <f t="shared" ref="O45:Z45" si="99">O10*100000/$D101</f>
        <v>50.942629489573683</v>
      </c>
      <c r="P45" s="11">
        <f t="shared" si="99"/>
        <v>44.453932926216396</v>
      </c>
      <c r="Q45" s="11">
        <f t="shared" si="99"/>
        <v>47.481991322449794</v>
      </c>
      <c r="R45" s="11">
        <f t="shared" si="99"/>
        <v>44.377595319588664</v>
      </c>
      <c r="S45" s="11">
        <f t="shared" si="99"/>
        <v>50.204699292172265</v>
      </c>
      <c r="T45" s="11">
        <f t="shared" si="99"/>
        <v>48.169029782099393</v>
      </c>
      <c r="U45" s="11">
        <f t="shared" si="99"/>
        <v>52.571165097631983</v>
      </c>
      <c r="V45" s="11">
        <f t="shared" si="99"/>
        <v>49.797565390157693</v>
      </c>
      <c r="W45" s="11">
        <f t="shared" si="99"/>
        <v>39.39020501991012</v>
      </c>
      <c r="X45" s="11">
        <f t="shared" si="99"/>
        <v>45.802563976639675</v>
      </c>
      <c r="Y45" s="11">
        <f t="shared" si="99"/>
        <v>45.624442894508299</v>
      </c>
      <c r="Z45" s="11">
        <f t="shared" si="99"/>
        <v>46.794952862800201</v>
      </c>
      <c r="AA45" s="23">
        <f t="shared" ref="AA45:AL45" si="100">AA10*100000/$E101</f>
        <v>46.103162873263862</v>
      </c>
      <c r="AB45" s="11">
        <f t="shared" si="100"/>
        <v>45.272701969979089</v>
      </c>
      <c r="AC45" s="11">
        <f t="shared" si="100"/>
        <v>48.695207510789068</v>
      </c>
      <c r="AD45" s="11">
        <f t="shared" si="100"/>
        <v>48.795869438459953</v>
      </c>
      <c r="AE45" s="11">
        <f t="shared" si="100"/>
        <v>51.36274859406744</v>
      </c>
      <c r="AF45" s="11">
        <f t="shared" si="100"/>
        <v>49.399841004485246</v>
      </c>
      <c r="AG45" s="11">
        <f t="shared" si="100"/>
        <v>53.07400136447243</v>
      </c>
      <c r="AH45" s="11">
        <f t="shared" si="100"/>
        <v>49.248848112978919</v>
      </c>
      <c r="AI45" s="11">
        <f t="shared" si="100"/>
        <v>45.297867451896813</v>
      </c>
      <c r="AJ45" s="11">
        <f t="shared" si="100"/>
        <v>48.846200402295395</v>
      </c>
      <c r="AK45" s="11">
        <f t="shared" si="100"/>
        <v>46.002500945592985</v>
      </c>
      <c r="AL45" s="11">
        <f t="shared" si="100"/>
        <v>49.299179076814362</v>
      </c>
      <c r="AM45" s="24">
        <f t="shared" ref="AM45:AX45" si="101">AM10*100000/$F101</f>
        <v>48.725760365863984</v>
      </c>
      <c r="AN45" s="19">
        <f t="shared" si="101"/>
        <v>46.634312297017495</v>
      </c>
      <c r="AO45" s="19">
        <f t="shared" si="101"/>
        <v>47.455952609778613</v>
      </c>
      <c r="AP45" s="19">
        <f t="shared" si="101"/>
        <v>48.850251322342942</v>
      </c>
      <c r="AQ45" s="19">
        <f t="shared" si="101"/>
        <v>51.290274069330508</v>
      </c>
      <c r="AR45" s="19">
        <f t="shared" si="101"/>
        <v>52.46048906023271</v>
      </c>
      <c r="AS45" s="19">
        <f t="shared" si="101"/>
        <v>55.27398467665715</v>
      </c>
      <c r="AT45" s="19">
        <f t="shared" si="101"/>
        <v>55.647457546094024</v>
      </c>
      <c r="AU45" s="19">
        <f t="shared" si="101"/>
        <v>51.464561408401046</v>
      </c>
      <c r="AV45" s="19">
        <f t="shared" si="101"/>
        <v>50.667819286935718</v>
      </c>
      <c r="AW45" s="19">
        <f t="shared" si="101"/>
        <v>46.883294209975411</v>
      </c>
      <c r="AX45" s="19">
        <f t="shared" si="101"/>
        <v>47.804527287919697</v>
      </c>
      <c r="AY45" s="25">
        <f t="shared" ref="AY45:BJ45" si="102">AY10*100000/$G101</f>
        <v>48.38399471552124</v>
      </c>
      <c r="AZ45" s="19">
        <f t="shared" si="102"/>
        <v>42.694721663644138</v>
      </c>
      <c r="BA45" s="19">
        <f t="shared" si="102"/>
        <v>49.365771923588532</v>
      </c>
      <c r="BB45" s="19">
        <f t="shared" si="102"/>
        <v>47.95604054790217</v>
      </c>
      <c r="BC45" s="19">
        <f t="shared" si="102"/>
        <v>53.771182472608416</v>
      </c>
      <c r="BD45" s="19">
        <f t="shared" si="102"/>
        <v>54.299831738490802</v>
      </c>
      <c r="BE45" s="19">
        <f t="shared" si="102"/>
        <v>54.073267767398349</v>
      </c>
      <c r="BF45" s="19">
        <f t="shared" si="102"/>
        <v>48.081909420731307</v>
      </c>
      <c r="BG45" s="19">
        <f t="shared" si="102"/>
        <v>49.768552316641781</v>
      </c>
      <c r="BH45" s="19">
        <f t="shared" si="102"/>
        <v>47.603607703980579</v>
      </c>
      <c r="BI45" s="19">
        <f t="shared" si="102"/>
        <v>47.024610888966535</v>
      </c>
      <c r="BJ45" s="19">
        <f t="shared" si="102"/>
        <v>50.196506484260851</v>
      </c>
      <c r="BK45" s="26">
        <f t="shared" ref="BK45:BV45" si="103">BK10*100000/$H101</f>
        <v>51.733791198536821</v>
      </c>
      <c r="BL45" s="19">
        <f t="shared" si="103"/>
        <v>43.596730245231605</v>
      </c>
      <c r="BM45" s="19">
        <f t="shared" si="103"/>
        <v>51.758675176987296</v>
      </c>
      <c r="BN45" s="19">
        <f t="shared" si="103"/>
        <v>47.528398840406602</v>
      </c>
      <c r="BO45" s="19">
        <f t="shared" si="103"/>
        <v>52.554962487402484</v>
      </c>
      <c r="BP45" s="19">
        <f t="shared" si="103"/>
        <v>52.505194530501534</v>
      </c>
      <c r="BQ45" s="19">
        <f t="shared" si="103"/>
        <v>55.864531621315614</v>
      </c>
      <c r="BR45" s="19">
        <f t="shared" si="103"/>
        <v>54.595448720341409</v>
      </c>
      <c r="BS45" s="19">
        <f t="shared" si="103"/>
        <v>51.111691737274953</v>
      </c>
      <c r="BT45" s="19">
        <f t="shared" si="103"/>
        <v>49.295161310390306</v>
      </c>
      <c r="BU45" s="19">
        <f t="shared" si="103"/>
        <v>47.503514861956127</v>
      </c>
      <c r="BV45" s="19">
        <f t="shared" si="103"/>
        <v>52.107050875293943</v>
      </c>
      <c r="BW45" s="18">
        <f t="shared" ref="BW45:CN45" si="104">BW10*100000/$I101</f>
        <v>53.862499790849135</v>
      </c>
      <c r="BX45" s="19">
        <f t="shared" si="104"/>
        <v>45.840948885496545</v>
      </c>
      <c r="BY45" s="19">
        <f t="shared" si="104"/>
        <v>52.582988603492275</v>
      </c>
      <c r="BZ45" s="19">
        <f t="shared" si="104"/>
        <v>51.820203087952613</v>
      </c>
      <c r="CA45" s="19">
        <f t="shared" si="104"/>
        <v>62.351564399274416</v>
      </c>
      <c r="CB45" s="19">
        <f t="shared" si="104"/>
        <v>75.220494225959712</v>
      </c>
      <c r="CC45" s="19">
        <f t="shared" si="104"/>
        <v>73.916377054230608</v>
      </c>
      <c r="CD45" s="19">
        <f t="shared" si="104"/>
        <v>62.671442196113631</v>
      </c>
      <c r="CE45" s="19">
        <f t="shared" si="104"/>
        <v>59.103574462137786</v>
      </c>
      <c r="CF45" s="19">
        <f t="shared" si="104"/>
        <v>54.551467353272052</v>
      </c>
      <c r="CG45" s="19">
        <f t="shared" si="104"/>
        <v>60.137025805772168</v>
      </c>
      <c r="CH45" s="19">
        <f t="shared" si="104"/>
        <v>69.634935773459588</v>
      </c>
      <c r="CI45" s="27">
        <f t="shared" si="104"/>
        <v>70.668387117093971</v>
      </c>
      <c r="CJ45" s="27">
        <f t="shared" si="104"/>
        <v>59.669512102699471</v>
      </c>
      <c r="CK45" s="27">
        <f t="shared" si="104"/>
        <v>80.855264647204322</v>
      </c>
      <c r="CL45" s="27">
        <f t="shared" si="104"/>
        <v>102.68077278538759</v>
      </c>
      <c r="CM45" s="27">
        <f t="shared" si="104"/>
        <v>79.354299600497242</v>
      </c>
      <c r="CN45" s="27">
        <f t="shared" si="104"/>
        <v>65.353494492688583</v>
      </c>
      <c r="CO45" s="27">
        <f t="shared" ref="CO45:CP45" si="105">CO10*100000/$I101</f>
        <v>62.622230227369137</v>
      </c>
      <c r="CP45" s="27">
        <f t="shared" si="105"/>
        <v>59.571088165210483</v>
      </c>
      <c r="CQ45" s="27">
        <f t="shared" ref="CQ45" si="106">CQ10*100000/$I101</f>
        <v>56.421522165562841</v>
      </c>
      <c r="CR45" s="11"/>
      <c r="CS45" s="11">
        <f>CS10*100000/C101</f>
        <v>543.14730677377042</v>
      </c>
      <c r="CT45" s="11">
        <f>CT10*100000/D101</f>
        <v>565.6107733737482</v>
      </c>
      <c r="CU45" s="11">
        <f>CU10*100000/E101</f>
        <v>581.39812874509562</v>
      </c>
      <c r="CV45" s="11">
        <f>CV10*100000/F101</f>
        <v>603.15868414054933</v>
      </c>
      <c r="CW45" s="11">
        <f>CW10*100000/G101</f>
        <v>593.2199976437347</v>
      </c>
      <c r="CX45" s="11">
        <f>CX10*100000/H101</f>
        <v>610.15515160563871</v>
      </c>
      <c r="CY45" s="11">
        <f>CY10*100000/I101</f>
        <v>721.69352163801057</v>
      </c>
      <c r="CZ45" s="11">
        <f t="shared" si="47"/>
        <v>633.13050468540041</v>
      </c>
      <c r="DA45" s="11">
        <f t="shared" si="48"/>
        <v>887.79096718165977</v>
      </c>
      <c r="DB45" s="11">
        <f>DB10*100000/J101</f>
        <v>844.17400624720062</v>
      </c>
      <c r="DC45" s="11"/>
      <c r="DD45" s="37">
        <f t="shared" si="49"/>
        <v>573.32872325829089</v>
      </c>
      <c r="DE45" s="37">
        <f t="shared" si="50"/>
        <v>577.30697813537961</v>
      </c>
      <c r="DF45" s="37">
        <f t="shared" si="51"/>
        <v>590.70854710175331</v>
      </c>
      <c r="DG45" s="42">
        <f>(CW45-DD45)/DD45</f>
        <v>3.4694362201843791E-2</v>
      </c>
      <c r="DH45" s="42">
        <f>(CX45-DE45)/DE45</f>
        <v>5.6898971802409319E-2</v>
      </c>
      <c r="DI45" s="42">
        <f>(CY45-DF45)/DF45</f>
        <v>0.22174213523559236</v>
      </c>
      <c r="DJ45" s="42">
        <f t="shared" si="52"/>
        <v>0.42908717063439794</v>
      </c>
    </row>
    <row r="46" spans="1:125">
      <c r="A46" s="20" t="s">
        <v>43</v>
      </c>
      <c r="B46" s="20"/>
      <c r="C46" s="21">
        <f t="shared" ref="C46:N46" si="107">C11*100000/$C102</f>
        <v>44.792094507886901</v>
      </c>
      <c r="D46" s="19">
        <f t="shared" si="107"/>
        <v>38.932442321160281</v>
      </c>
      <c r="E46" s="19">
        <f t="shared" si="107"/>
        <v>42.600432391293047</v>
      </c>
      <c r="F46" s="19">
        <f t="shared" si="107"/>
        <v>43.361426181777027</v>
      </c>
      <c r="G46" s="19">
        <f t="shared" si="107"/>
        <v>46.19232308237742</v>
      </c>
      <c r="H46" s="19">
        <f t="shared" si="107"/>
        <v>44.076760344831968</v>
      </c>
      <c r="I46" s="19">
        <f t="shared" si="107"/>
        <v>44.533356619122351</v>
      </c>
      <c r="J46" s="19">
        <f t="shared" si="107"/>
        <v>44.685555377219146</v>
      </c>
      <c r="K46" s="19">
        <f t="shared" si="107"/>
        <v>43.407085809206066</v>
      </c>
      <c r="L46" s="19">
        <f t="shared" si="107"/>
        <v>47.303374016484028</v>
      </c>
      <c r="M46" s="19">
        <f t="shared" si="107"/>
        <v>40.134812510124959</v>
      </c>
      <c r="N46" s="19">
        <f t="shared" si="107"/>
        <v>45.233470906367607</v>
      </c>
      <c r="O46" s="22">
        <f t="shared" ref="O46:Z46" si="108">O11*100000/$D102</f>
        <v>46.061820257247327</v>
      </c>
      <c r="P46" s="11">
        <f t="shared" si="108"/>
        <v>38.271397455118468</v>
      </c>
      <c r="Q46" s="11">
        <f t="shared" si="108"/>
        <v>43.92890838326641</v>
      </c>
      <c r="R46" s="11">
        <f t="shared" si="108"/>
        <v>47.423253368298973</v>
      </c>
      <c r="S46" s="11">
        <f t="shared" si="108"/>
        <v>51.734458219962512</v>
      </c>
      <c r="T46" s="11">
        <f t="shared" si="108"/>
        <v>46.046693222680084</v>
      </c>
      <c r="U46" s="11">
        <f t="shared" si="108"/>
        <v>45.471865909124944</v>
      </c>
      <c r="V46" s="11">
        <f t="shared" si="108"/>
        <v>44.897038595569803</v>
      </c>
      <c r="W46" s="11">
        <f t="shared" si="108"/>
        <v>44.397846454850871</v>
      </c>
      <c r="X46" s="11">
        <f t="shared" si="108"/>
        <v>50.630184696553954</v>
      </c>
      <c r="Y46" s="11">
        <f t="shared" si="108"/>
        <v>41.37243954140277</v>
      </c>
      <c r="Z46" s="11">
        <f t="shared" si="108"/>
        <v>43.913781348699175</v>
      </c>
      <c r="AA46" s="23">
        <f t="shared" ref="AA46:AL46" si="109">AA11*100000/$E102</f>
        <v>43.833087783412275</v>
      </c>
      <c r="AB46" s="11">
        <f t="shared" si="109"/>
        <v>41.174726752595447</v>
      </c>
      <c r="AC46" s="11">
        <f t="shared" si="109"/>
        <v>44.355799222056035</v>
      </c>
      <c r="AD46" s="11">
        <f t="shared" si="109"/>
        <v>45.819391250258555</v>
      </c>
      <c r="AE46" s="11">
        <f t="shared" si="109"/>
        <v>45.192137523886046</v>
      </c>
      <c r="AF46" s="11">
        <f t="shared" si="109"/>
        <v>42.712991843461367</v>
      </c>
      <c r="AG46" s="11">
        <f t="shared" si="109"/>
        <v>46.386906526500347</v>
      </c>
      <c r="AH46" s="11">
        <f t="shared" si="109"/>
        <v>44.430472284719428</v>
      </c>
      <c r="AI46" s="11">
        <f t="shared" si="109"/>
        <v>42.384430367742432</v>
      </c>
      <c r="AJ46" s="11">
        <f t="shared" si="109"/>
        <v>43.907760846075668</v>
      </c>
      <c r="AK46" s="11">
        <f t="shared" si="109"/>
        <v>41.518222840847059</v>
      </c>
      <c r="AL46" s="11">
        <f t="shared" si="109"/>
        <v>43.758414720748881</v>
      </c>
      <c r="AM46" s="24">
        <f t="shared" ref="AM46:AX46" si="110">AM11*100000/$F102</f>
        <v>44.727865164959084</v>
      </c>
      <c r="AN46" s="19">
        <f t="shared" si="110"/>
        <v>39.594191986395174</v>
      </c>
      <c r="AO46" s="19">
        <f t="shared" si="110"/>
        <v>44.816376771486048</v>
      </c>
      <c r="AP46" s="19">
        <f t="shared" si="110"/>
        <v>48.873158737305225</v>
      </c>
      <c r="AQ46" s="19">
        <f t="shared" si="110"/>
        <v>46.77838404950041</v>
      </c>
      <c r="AR46" s="19">
        <f t="shared" si="110"/>
        <v>44.609849689589794</v>
      </c>
      <c r="AS46" s="19">
        <f t="shared" si="110"/>
        <v>49.891042212365306</v>
      </c>
      <c r="AT46" s="19">
        <f t="shared" si="110"/>
        <v>45.155671263172742</v>
      </c>
      <c r="AU46" s="19">
        <f t="shared" si="110"/>
        <v>44.285307132324263</v>
      </c>
      <c r="AV46" s="19">
        <f t="shared" si="110"/>
        <v>52.782421358912792</v>
      </c>
      <c r="AW46" s="19">
        <f t="shared" si="110"/>
        <v>40.538315789349454</v>
      </c>
      <c r="AX46" s="19">
        <f t="shared" si="110"/>
        <v>43.031392706525608</v>
      </c>
      <c r="AY46" s="25">
        <f t="shared" ref="AY46:BJ46" si="111">AY11*100000/$G102</f>
        <v>42.911875623179405</v>
      </c>
      <c r="AZ46" s="19">
        <f t="shared" si="111"/>
        <v>37.95605968420616</v>
      </c>
      <c r="BA46" s="19">
        <f t="shared" si="111"/>
        <v>47.015233426877366</v>
      </c>
      <c r="BB46" s="19">
        <f t="shared" si="111"/>
        <v>48.907979456047912</v>
      </c>
      <c r="BC46" s="19">
        <f t="shared" si="111"/>
        <v>46.249465949426693</v>
      </c>
      <c r="BD46" s="19">
        <f t="shared" si="111"/>
        <v>43.403122684185497</v>
      </c>
      <c r="BE46" s="19">
        <f t="shared" si="111"/>
        <v>45.397007814151415</v>
      </c>
      <c r="BF46" s="19">
        <f t="shared" si="111"/>
        <v>43.4464680130978</v>
      </c>
      <c r="BG46" s="19">
        <f t="shared" si="111"/>
        <v>43.417571127156265</v>
      </c>
      <c r="BH46" s="19">
        <f t="shared" si="111"/>
        <v>44.183338604606945</v>
      </c>
      <c r="BI46" s="19">
        <f t="shared" si="111"/>
        <v>40.686815405681216</v>
      </c>
      <c r="BJ46" s="19">
        <f t="shared" si="111"/>
        <v>43.648746214688551</v>
      </c>
      <c r="BK46" s="26">
        <f t="shared" ref="BK46:BV46" si="112">BK11*100000/$H102</f>
        <v>44.098659030308248</v>
      </c>
      <c r="BL46" s="19">
        <f t="shared" si="112"/>
        <v>38.912257774401233</v>
      </c>
      <c r="BM46" s="19">
        <f t="shared" si="112"/>
        <v>43.001535687712533</v>
      </c>
      <c r="BN46" s="19">
        <f t="shared" si="112"/>
        <v>45.893951772737594</v>
      </c>
      <c r="BO46" s="19">
        <f t="shared" si="112"/>
        <v>46.720356368459043</v>
      </c>
      <c r="BP46" s="19">
        <f t="shared" si="112"/>
        <v>48.031205037534441</v>
      </c>
      <c r="BQ46" s="19">
        <f t="shared" si="112"/>
        <v>49.783752714667855</v>
      </c>
      <c r="BR46" s="19">
        <f t="shared" si="112"/>
        <v>45.167285662706668</v>
      </c>
      <c r="BS46" s="19">
        <f t="shared" si="112"/>
        <v>48.031205037534441</v>
      </c>
      <c r="BT46" s="19">
        <f t="shared" si="112"/>
        <v>45.651729736060624</v>
      </c>
      <c r="BU46" s="19">
        <f t="shared" si="112"/>
        <v>42.816307071430138</v>
      </c>
      <c r="BV46" s="19">
        <f t="shared" si="112"/>
        <v>45.124540597410729</v>
      </c>
      <c r="BW46" s="18">
        <f t="shared" ref="BW46:CN46" si="113">BW11*100000/$I102</f>
        <v>44.562903983108271</v>
      </c>
      <c r="BX46" s="19">
        <f t="shared" si="113"/>
        <v>38.054189615859336</v>
      </c>
      <c r="BY46" s="19">
        <f t="shared" si="113"/>
        <v>42.28555683949201</v>
      </c>
      <c r="BZ46" s="19">
        <f t="shared" si="113"/>
        <v>41.456152632866335</v>
      </c>
      <c r="CA46" s="19">
        <f t="shared" si="113"/>
        <v>43.817845966986901</v>
      </c>
      <c r="CB46" s="19">
        <f t="shared" si="113"/>
        <v>48.499059539975875</v>
      </c>
      <c r="CC46" s="19">
        <f t="shared" si="113"/>
        <v>63.821950814924776</v>
      </c>
      <c r="CD46" s="19">
        <f t="shared" si="113"/>
        <v>67.575356292366394</v>
      </c>
      <c r="CE46" s="19">
        <f t="shared" si="113"/>
        <v>65.410470736089209</v>
      </c>
      <c r="CF46" s="19">
        <f t="shared" si="113"/>
        <v>64.173393275359388</v>
      </c>
      <c r="CG46" s="19">
        <f t="shared" si="113"/>
        <v>47.276039777663442</v>
      </c>
      <c r="CH46" s="19">
        <f t="shared" si="113"/>
        <v>47.838347714358811</v>
      </c>
      <c r="CI46" s="27">
        <f t="shared" si="113"/>
        <v>51.57769549338304</v>
      </c>
      <c r="CJ46" s="27">
        <f t="shared" si="113"/>
        <v>53.109984620877931</v>
      </c>
      <c r="CK46" s="27">
        <f t="shared" si="113"/>
        <v>97.532311619812361</v>
      </c>
      <c r="CL46" s="27">
        <f t="shared" si="113"/>
        <v>89.069577172547</v>
      </c>
      <c r="CM46" s="27">
        <f t="shared" si="113"/>
        <v>69.796472642313105</v>
      </c>
      <c r="CN46" s="27">
        <f t="shared" si="113"/>
        <v>72.369031452694443</v>
      </c>
      <c r="CO46" s="27">
        <f t="shared" ref="CO46:CP46" si="114">CO11*100000/$I102</f>
        <v>72.973512484641958</v>
      </c>
      <c r="CP46" s="27">
        <f t="shared" si="114"/>
        <v>70.049511213826023</v>
      </c>
      <c r="CQ46" s="27">
        <f t="shared" ref="CQ46" si="115">CQ11*100000/$I102</f>
        <v>58.311333035310128</v>
      </c>
      <c r="CR46" s="11"/>
      <c r="CS46" s="11">
        <f>CS11*100000/C102</f>
        <v>525.25313406785085</v>
      </c>
      <c r="CT46" s="11">
        <f>CT11*100000/D102</f>
        <v>544.14968745277531</v>
      </c>
      <c r="CU46" s="11">
        <f>CU11*100000/E102</f>
        <v>525.47434196230358</v>
      </c>
      <c r="CV46" s="11">
        <f>CV11*100000/F102</f>
        <v>545.08397686188584</v>
      </c>
      <c r="CW46" s="11">
        <f>CW11*100000/G102</f>
        <v>527.22368400330527</v>
      </c>
      <c r="CX46" s="11">
        <f>CX11*100000/H102</f>
        <v>543.23278649096358</v>
      </c>
      <c r="CY46" s="11">
        <f>CY11*100000/I102</f>
        <v>614.77126718905072</v>
      </c>
      <c r="CZ46" s="11">
        <f t="shared" si="47"/>
        <v>632.23455347489585</v>
      </c>
      <c r="DA46" s="11">
        <f t="shared" si="48"/>
        <v>864.66913894435004</v>
      </c>
      <c r="DB46" s="11">
        <f>DB11*100000/J102</f>
        <v>842.97940463319446</v>
      </c>
      <c r="DC46" s="11"/>
      <c r="DD46" s="37">
        <f t="shared" si="49"/>
        <v>534.99028508620393</v>
      </c>
      <c r="DE46" s="37">
        <f t="shared" si="50"/>
        <v>533.43696486962415</v>
      </c>
      <c r="DF46" s="37">
        <f t="shared" si="51"/>
        <v>537.03289535424665</v>
      </c>
      <c r="DG46" s="42">
        <f>(CW46-DD46)/DD46</f>
        <v>-1.4517274984997558E-2</v>
      </c>
      <c r="DH46" s="42">
        <f>(CX46-DE46)/DE46</f>
        <v>1.836359732538145E-2</v>
      </c>
      <c r="DI46" s="42">
        <f>(CY46-DF46)/DF46</f>
        <v>0.14475532599083149</v>
      </c>
      <c r="DJ46" s="42">
        <f t="shared" si="52"/>
        <v>0.56969789360321077</v>
      </c>
    </row>
    <row r="47" spans="1:125">
      <c r="A47" t="s">
        <v>25</v>
      </c>
      <c r="C47" s="21">
        <f t="shared" ref="C47:N47" si="116">C12*100000/$C103</f>
        <v>27.761079314911314</v>
      </c>
      <c r="D47" s="19">
        <f t="shared" si="116"/>
        <v>24.788239325283016</v>
      </c>
      <c r="E47" s="19">
        <f t="shared" si="116"/>
        <v>26.886714612079462</v>
      </c>
      <c r="F47" s="19">
        <f t="shared" si="116"/>
        <v>29.655536171046993</v>
      </c>
      <c r="G47" s="19">
        <f t="shared" si="116"/>
        <v>31.608284007371463</v>
      </c>
      <c r="H47" s="19">
        <f t="shared" si="116"/>
        <v>28.912326173639919</v>
      </c>
      <c r="I47" s="19">
        <f t="shared" si="116"/>
        <v>29.407799505244636</v>
      </c>
      <c r="J47" s="19">
        <f t="shared" si="116"/>
        <v>30.646482834256425</v>
      </c>
      <c r="K47" s="19">
        <f t="shared" si="116"/>
        <v>29.55352695571661</v>
      </c>
      <c r="L47" s="19">
        <f t="shared" si="116"/>
        <v>29.276644799819856</v>
      </c>
      <c r="M47" s="19">
        <f t="shared" si="116"/>
        <v>29.946991071990944</v>
      </c>
      <c r="N47" s="19">
        <f t="shared" si="116"/>
        <v>29.247499309725463</v>
      </c>
      <c r="O47" s="22">
        <f t="shared" ref="O47:Z47" si="117">O12*100000/$D103</f>
        <v>30.865087125434933</v>
      </c>
      <c r="P47" s="11">
        <f t="shared" si="117"/>
        <v>26.519931734712042</v>
      </c>
      <c r="Q47" s="11">
        <f t="shared" si="117"/>
        <v>32.617633133026494</v>
      </c>
      <c r="R47" s="11">
        <f t="shared" si="117"/>
        <v>34.703307720573484</v>
      </c>
      <c r="S47" s="11">
        <f t="shared" si="117"/>
        <v>33.095600226006013</v>
      </c>
      <c r="T47" s="11">
        <f t="shared" si="117"/>
        <v>28.576638619654208</v>
      </c>
      <c r="U47" s="11">
        <f t="shared" si="117"/>
        <v>30.95199023324939</v>
      </c>
      <c r="V47" s="11">
        <f t="shared" si="117"/>
        <v>29.257379630867462</v>
      </c>
      <c r="W47" s="11">
        <f t="shared" si="117"/>
        <v>28.808380240492763</v>
      </c>
      <c r="X47" s="11">
        <f t="shared" si="117"/>
        <v>30.227797668128908</v>
      </c>
      <c r="Y47" s="11">
        <f t="shared" si="117"/>
        <v>28.750444835283126</v>
      </c>
      <c r="Z47" s="11">
        <f t="shared" si="117"/>
        <v>29.967088344685536</v>
      </c>
      <c r="AA47" s="23">
        <f t="shared" ref="AA47:AL47" si="118">AA12*100000/$E103</f>
        <v>31.305561259677113</v>
      </c>
      <c r="AB47" s="11">
        <f t="shared" si="118"/>
        <v>29.795646729467606</v>
      </c>
      <c r="AC47" s="11">
        <f t="shared" si="118"/>
        <v>33.994647137288332</v>
      </c>
      <c r="AD47" s="11">
        <f t="shared" si="118"/>
        <v>34.124068382734862</v>
      </c>
      <c r="AE47" s="11">
        <f t="shared" si="118"/>
        <v>33.059938142396732</v>
      </c>
      <c r="AF47" s="11">
        <f t="shared" si="118"/>
        <v>30.126389912275403</v>
      </c>
      <c r="AG47" s="11">
        <f t="shared" si="118"/>
        <v>32.225890116185766</v>
      </c>
      <c r="AH47" s="11">
        <f t="shared" si="118"/>
        <v>30.342091988019618</v>
      </c>
      <c r="AI47" s="11">
        <f t="shared" si="118"/>
        <v>29.421763131510968</v>
      </c>
      <c r="AJ47" s="11">
        <f t="shared" si="118"/>
        <v>29.766886452701712</v>
      </c>
      <c r="AK47" s="11">
        <f t="shared" si="118"/>
        <v>27.940608878067355</v>
      </c>
      <c r="AL47" s="11">
        <f t="shared" si="118"/>
        <v>27.509204726578925</v>
      </c>
      <c r="AM47" s="24">
        <f t="shared" ref="AM47:AX47" si="119">AM12*100000/$F103</f>
        <v>30.870418667732157</v>
      </c>
      <c r="AN47" s="19">
        <f t="shared" si="119"/>
        <v>29.713313664452976</v>
      </c>
      <c r="AO47" s="19">
        <f t="shared" si="119"/>
        <v>36.998789611025579</v>
      </c>
      <c r="AP47" s="19">
        <f t="shared" si="119"/>
        <v>32.541792561357639</v>
      </c>
      <c r="AQ47" s="19">
        <f t="shared" si="119"/>
        <v>33.841750034177451</v>
      </c>
      <c r="AR47" s="19">
        <f t="shared" si="119"/>
        <v>31.113267865951244</v>
      </c>
      <c r="AS47" s="19">
        <f t="shared" si="119"/>
        <v>32.413225338771063</v>
      </c>
      <c r="AT47" s="19">
        <f t="shared" si="119"/>
        <v>29.884736627901745</v>
      </c>
      <c r="AU47" s="19">
        <f t="shared" si="119"/>
        <v>29.784739899223297</v>
      </c>
      <c r="AV47" s="19">
        <f t="shared" si="119"/>
        <v>28.784772612438822</v>
      </c>
      <c r="AW47" s="19">
        <f t="shared" si="119"/>
        <v>26.841979026686126</v>
      </c>
      <c r="AX47" s="19">
        <f t="shared" si="119"/>
        <v>29.899021874855809</v>
      </c>
      <c r="AY47" s="25">
        <f t="shared" ref="AY47:BJ47" si="120">AY12*100000/$G103</f>
        <v>31.087177001459121</v>
      </c>
      <c r="AZ47" s="19">
        <f t="shared" si="120"/>
        <v>28.087911181931059</v>
      </c>
      <c r="BA47" s="19">
        <f t="shared" si="120"/>
        <v>30.845529992302833</v>
      </c>
      <c r="BB47" s="19">
        <f t="shared" si="120"/>
        <v>32.835564185354627</v>
      </c>
      <c r="BC47" s="19">
        <f t="shared" si="120"/>
        <v>35.621612055627139</v>
      </c>
      <c r="BD47" s="19">
        <f t="shared" si="120"/>
        <v>31.1440351212606</v>
      </c>
      <c r="BE47" s="19">
        <f t="shared" si="120"/>
        <v>31.2861804207643</v>
      </c>
      <c r="BF47" s="19">
        <f t="shared" si="120"/>
        <v>30.83131546235246</v>
      </c>
      <c r="BG47" s="19">
        <f t="shared" si="120"/>
        <v>30.660741102948023</v>
      </c>
      <c r="BH47" s="19">
        <f t="shared" si="120"/>
        <v>28.798637679449556</v>
      </c>
      <c r="BI47" s="19">
        <f t="shared" si="120"/>
        <v>28.215841951484389</v>
      </c>
      <c r="BJ47" s="19">
        <f t="shared" si="120"/>
        <v>30.646526572997651</v>
      </c>
      <c r="BK47" s="26">
        <f t="shared" ref="BK47:BV47" si="121">BK12*100000/$H103</f>
        <v>32.635207495045002</v>
      </c>
      <c r="BL47" s="19">
        <f t="shared" si="121"/>
        <v>28.437435028163943</v>
      </c>
      <c r="BM47" s="19">
        <f t="shared" si="121"/>
        <v>32.40906487056656</v>
      </c>
      <c r="BN47" s="19">
        <f t="shared" si="121"/>
        <v>32.380797042506757</v>
      </c>
      <c r="BO47" s="19">
        <f t="shared" si="121"/>
        <v>34.585687631171552</v>
      </c>
      <c r="BP47" s="19">
        <f t="shared" si="121"/>
        <v>33.440840594749446</v>
      </c>
      <c r="BQ47" s="19">
        <f t="shared" si="121"/>
        <v>32.67760923713471</v>
      </c>
      <c r="BR47" s="19">
        <f t="shared" si="121"/>
        <v>31.306619576234162</v>
      </c>
      <c r="BS47" s="19">
        <f t="shared" si="121"/>
        <v>31.617565684892018</v>
      </c>
      <c r="BT47" s="19">
        <f t="shared" si="121"/>
        <v>29.652951634735565</v>
      </c>
      <c r="BU47" s="19">
        <f t="shared" si="121"/>
        <v>27.971015865177158</v>
      </c>
      <c r="BV47" s="19">
        <f t="shared" si="121"/>
        <v>30.218308195931666</v>
      </c>
      <c r="BW47" s="18">
        <f t="shared" ref="BW47:CN47" si="122">BW12*100000/$I103</f>
        <v>28.125271448927965</v>
      </c>
      <c r="BX47" s="19">
        <f t="shared" si="122"/>
        <v>25.665540062839813</v>
      </c>
      <c r="BY47" s="19">
        <f t="shared" si="122"/>
        <v>29.868166831070429</v>
      </c>
      <c r="BZ47" s="19">
        <f t="shared" si="122"/>
        <v>34.886018858690257</v>
      </c>
      <c r="CA47" s="19">
        <f t="shared" si="122"/>
        <v>44.23299812582524</v>
      </c>
      <c r="CB47" s="19">
        <f t="shared" si="122"/>
        <v>48.196679559407293</v>
      </c>
      <c r="CC47" s="19">
        <f t="shared" si="122"/>
        <v>44.500054676314811</v>
      </c>
      <c r="CD47" s="19">
        <f t="shared" si="122"/>
        <v>35.040630545815802</v>
      </c>
      <c r="CE47" s="19">
        <f t="shared" si="122"/>
        <v>34.028626775539529</v>
      </c>
      <c r="CF47" s="19">
        <f t="shared" si="122"/>
        <v>31.512672957769365</v>
      </c>
      <c r="CG47" s="19">
        <f t="shared" si="122"/>
        <v>31.287783231041303</v>
      </c>
      <c r="CH47" s="19">
        <f t="shared" si="122"/>
        <v>32.974456181501751</v>
      </c>
      <c r="CI47" s="27">
        <f t="shared" si="122"/>
        <v>33.396124419116866</v>
      </c>
      <c r="CJ47" s="27">
        <f t="shared" si="122"/>
        <v>33.030678613183767</v>
      </c>
      <c r="CK47" s="27">
        <f t="shared" si="122"/>
        <v>49.813074470265221</v>
      </c>
      <c r="CL47" s="27">
        <f t="shared" si="122"/>
        <v>50.431521218767386</v>
      </c>
      <c r="CM47" s="27">
        <f t="shared" si="122"/>
        <v>45.877504252524176</v>
      </c>
      <c r="CN47" s="27">
        <f t="shared" si="122"/>
        <v>44.893611698088918</v>
      </c>
      <c r="CO47" s="27">
        <f t="shared" ref="CO47:CP47" si="123">CO12*100000/$I103</f>
        <v>40.283372300163691</v>
      </c>
      <c r="CP47" s="27">
        <f t="shared" si="123"/>
        <v>34.731407171564719</v>
      </c>
      <c r="CQ47" s="27">
        <f t="shared" ref="CQ47" si="124">CQ12*100000/$I103</f>
        <v>29.699499536024383</v>
      </c>
      <c r="CR47" s="11"/>
      <c r="CS47" s="11">
        <f>CS12*100000/C103</f>
        <v>347.69112408108612</v>
      </c>
      <c r="CT47" s="11">
        <f>CT12*100000/D103</f>
        <v>364.34127951211434</v>
      </c>
      <c r="CU47" s="11">
        <f>CU12*100000/E103</f>
        <v>369.61269685690439</v>
      </c>
      <c r="CV47" s="11">
        <f>CV12*100000/F103</f>
        <v>372.68780778457392</v>
      </c>
      <c r="CW47" s="11">
        <f>CW12*100000/G103</f>
        <v>370.06107272793179</v>
      </c>
      <c r="CX47" s="11">
        <f>CX12*100000/H103</f>
        <v>377.33310285630853</v>
      </c>
      <c r="CY47" s="11">
        <f>CY12*100000/I103</f>
        <v>420.31889925474354</v>
      </c>
      <c r="CZ47" s="11">
        <f t="shared" si="47"/>
        <v>357.68619262718886</v>
      </c>
      <c r="DA47" s="11">
        <f t="shared" si="48"/>
        <v>504.08682087551352</v>
      </c>
      <c r="DB47" s="11">
        <f>DB12*100000/J103</f>
        <v>476.91492350291844</v>
      </c>
      <c r="DC47" s="11"/>
      <c r="DD47" s="37">
        <f t="shared" si="49"/>
        <v>363.58322705866965</v>
      </c>
      <c r="DE47" s="37">
        <f t="shared" si="50"/>
        <v>364.87879619252209</v>
      </c>
      <c r="DF47" s="37">
        <f t="shared" si="51"/>
        <v>370.80719194756659</v>
      </c>
      <c r="DG47" s="42">
        <f>(CW47-DD47)/DD47</f>
        <v>1.7816679063186926E-2</v>
      </c>
      <c r="DH47" s="42">
        <f>(CX47-DE47)/DE47</f>
        <v>3.4132722410142841E-2</v>
      </c>
      <c r="DI47" s="42">
        <f>(CY47-DF47)/DF47</f>
        <v>0.13352412893377233</v>
      </c>
      <c r="DJ47" s="42">
        <f t="shared" si="52"/>
        <v>0.28615338067756746</v>
      </c>
    </row>
    <row r="48" spans="1:125">
      <c r="A48" s="20" t="s">
        <v>42</v>
      </c>
      <c r="B48" s="20"/>
      <c r="C48" s="21">
        <f t="shared" ref="C48:N48" si="125">C13*100000/$C104</f>
        <v>41.071411892522313</v>
      </c>
      <c r="D48" s="19">
        <f t="shared" si="125"/>
        <v>36.942702820055707</v>
      </c>
      <c r="E48" s="19">
        <f t="shared" si="125"/>
        <v>42.950898858346669</v>
      </c>
      <c r="F48" s="19">
        <f t="shared" si="125"/>
        <v>41.810882174158124</v>
      </c>
      <c r="G48" s="19">
        <f t="shared" si="125"/>
        <v>42.735220026202889</v>
      </c>
      <c r="H48" s="19">
        <f t="shared" si="125"/>
        <v>42.026561006301904</v>
      </c>
      <c r="I48" s="19">
        <f t="shared" si="125"/>
        <v>43.721180401717305</v>
      </c>
      <c r="J48" s="19">
        <f t="shared" si="125"/>
        <v>43.751991663452124</v>
      </c>
      <c r="K48" s="19">
        <f t="shared" si="125"/>
        <v>44.21416058947451</v>
      </c>
      <c r="L48" s="19">
        <f t="shared" si="125"/>
        <v>43.536312831308351</v>
      </c>
      <c r="M48" s="19">
        <f t="shared" si="125"/>
        <v>38.729756000675579</v>
      </c>
      <c r="N48" s="19">
        <f t="shared" si="125"/>
        <v>39.284358711902435</v>
      </c>
      <c r="O48" s="22">
        <f t="shared" ref="O48:Z48" si="126">O13*100000/$D104</f>
        <v>40.269656645289551</v>
      </c>
      <c r="P48" s="11">
        <f t="shared" si="126"/>
        <v>36.594859080700395</v>
      </c>
      <c r="Q48" s="11">
        <f t="shared" si="126"/>
        <v>39.932800201868879</v>
      </c>
      <c r="R48" s="11">
        <f t="shared" si="126"/>
        <v>42.87263825354021</v>
      </c>
      <c r="S48" s="11">
        <f t="shared" si="126"/>
        <v>46.547435818129365</v>
      </c>
      <c r="T48" s="11">
        <f t="shared" si="126"/>
        <v>41.310849288589814</v>
      </c>
      <c r="U48" s="11">
        <f t="shared" si="126"/>
        <v>45.659359740020321</v>
      </c>
      <c r="V48" s="11">
        <f t="shared" si="126"/>
        <v>39.565320445409967</v>
      </c>
      <c r="W48" s="11">
        <f t="shared" si="126"/>
        <v>41.984562175431158</v>
      </c>
      <c r="X48" s="11">
        <f t="shared" si="126"/>
        <v>44.189440714184656</v>
      </c>
      <c r="Y48" s="11">
        <f t="shared" si="126"/>
        <v>40.820876279977924</v>
      </c>
      <c r="Z48" s="11">
        <f t="shared" si="126"/>
        <v>44.036324148993444</v>
      </c>
      <c r="AA48" s="23">
        <f t="shared" ref="AA48:AL48" si="127">AA13*100000/$E104</f>
        <v>42.262498823940845</v>
      </c>
      <c r="AB48" s="11">
        <f t="shared" si="127"/>
        <v>40.265845336195603</v>
      </c>
      <c r="AC48" s="11">
        <f t="shared" si="127"/>
        <v>41.808713940362381</v>
      </c>
      <c r="AD48" s="11">
        <f t="shared" si="127"/>
        <v>48.040693008173271</v>
      </c>
      <c r="AE48" s="11">
        <f t="shared" si="127"/>
        <v>44.017133707110901</v>
      </c>
      <c r="AF48" s="11">
        <f t="shared" si="127"/>
        <v>34.336389524103694</v>
      </c>
      <c r="AG48" s="11">
        <f t="shared" si="127"/>
        <v>44.591927892976955</v>
      </c>
      <c r="AH48" s="11">
        <f t="shared" si="127"/>
        <v>36.121276732845644</v>
      </c>
      <c r="AI48" s="11">
        <f t="shared" si="127"/>
        <v>35.183454640116821</v>
      </c>
      <c r="AJ48" s="11">
        <f t="shared" si="127"/>
        <v>43.986881381539</v>
      </c>
      <c r="AK48" s="11">
        <f t="shared" si="127"/>
        <v>38.692724406456932</v>
      </c>
      <c r="AL48" s="11">
        <f t="shared" si="127"/>
        <v>39.751555801473351</v>
      </c>
      <c r="AM48" s="24">
        <f t="shared" ref="AM48:AX48" si="128">AM13*100000/$F104</f>
        <v>42.905699551269173</v>
      </c>
      <c r="AN48" s="19">
        <f t="shared" si="128"/>
        <v>35.819531750815656</v>
      </c>
      <c r="AO48" s="19">
        <f t="shared" si="128"/>
        <v>43.443889510797284</v>
      </c>
      <c r="AP48" s="19">
        <f t="shared" si="128"/>
        <v>42.786101782485147</v>
      </c>
      <c r="AQ48" s="19">
        <f t="shared" si="128"/>
        <v>43.892381143737381</v>
      </c>
      <c r="AR48" s="19">
        <f t="shared" si="128"/>
        <v>42.576805687113101</v>
      </c>
      <c r="AS48" s="19">
        <f t="shared" si="128"/>
        <v>47.330816996278116</v>
      </c>
      <c r="AT48" s="19">
        <f t="shared" si="128"/>
        <v>43.35419118420927</v>
      </c>
      <c r="AU48" s="19">
        <f t="shared" si="128"/>
        <v>44.041878354717412</v>
      </c>
      <c r="AV48" s="19">
        <f t="shared" si="128"/>
        <v>44.550168872049525</v>
      </c>
      <c r="AW48" s="19">
        <f t="shared" si="128"/>
        <v>39.527062583120447</v>
      </c>
      <c r="AX48" s="19">
        <f t="shared" si="128"/>
        <v>44.221275007893453</v>
      </c>
      <c r="AY48" s="25">
        <f t="shared" ref="AY48:BJ48" si="129">AY13*100000/$G104</f>
        <v>44.886719864450825</v>
      </c>
      <c r="AZ48" s="19">
        <f t="shared" si="129"/>
        <v>40.499733003912262</v>
      </c>
      <c r="BA48" s="19">
        <f t="shared" si="129"/>
        <v>46.1069413753291</v>
      </c>
      <c r="BB48" s="19">
        <f t="shared" si="129"/>
        <v>44.973878543799273</v>
      </c>
      <c r="BC48" s="19">
        <f t="shared" si="129"/>
        <v>44.683349612637777</v>
      </c>
      <c r="BD48" s="19">
        <f t="shared" si="129"/>
        <v>43.463128101759501</v>
      </c>
      <c r="BE48" s="19">
        <f t="shared" si="129"/>
        <v>44.421873574592432</v>
      </c>
      <c r="BF48" s="19">
        <f t="shared" si="129"/>
        <v>42.678699987623467</v>
      </c>
      <c r="BG48" s="19">
        <f t="shared" si="129"/>
        <v>42.242906590881226</v>
      </c>
      <c r="BH48" s="19">
        <f t="shared" si="129"/>
        <v>40.877420614422206</v>
      </c>
      <c r="BI48" s="19">
        <f t="shared" si="129"/>
        <v>38.088342875271863</v>
      </c>
      <c r="BJ48" s="19">
        <f t="shared" si="129"/>
        <v>43.521233887991798</v>
      </c>
      <c r="BK48" s="26">
        <f t="shared" ref="BK48:BV48" si="130">BK13*100000/$H104</f>
        <v>38.800780377825468</v>
      </c>
      <c r="BL48" s="19">
        <f t="shared" si="130"/>
        <v>34.409863663470958</v>
      </c>
      <c r="BM48" s="19">
        <f t="shared" si="130"/>
        <v>43.134299488070766</v>
      </c>
      <c r="BN48" s="19">
        <f t="shared" si="130"/>
        <v>42.445528238760261</v>
      </c>
      <c r="BO48" s="19">
        <f t="shared" si="130"/>
        <v>44.741432403128627</v>
      </c>
      <c r="BP48" s="19">
        <f t="shared" si="130"/>
        <v>43.937865945599697</v>
      </c>
      <c r="BQ48" s="19">
        <f t="shared" si="130"/>
        <v>45.028420423674675</v>
      </c>
      <c r="BR48" s="19">
        <f t="shared" si="130"/>
        <v>43.564781518889838</v>
      </c>
      <c r="BS48" s="19">
        <f t="shared" si="130"/>
        <v>49.247144325701555</v>
      </c>
      <c r="BT48" s="19">
        <f t="shared" si="130"/>
        <v>44.310950372309556</v>
      </c>
      <c r="BU48" s="19">
        <f t="shared" si="130"/>
        <v>39.948732460009651</v>
      </c>
      <c r="BV48" s="19">
        <f t="shared" si="130"/>
        <v>43.564781518889838</v>
      </c>
      <c r="BW48" s="18">
        <f t="shared" ref="BW48:CN48" si="131">BW13*100000/$I104</f>
        <v>39.418981232027498</v>
      </c>
      <c r="BX48" s="19">
        <f t="shared" si="131"/>
        <v>34.257646998769218</v>
      </c>
      <c r="BY48" s="19">
        <f t="shared" si="131"/>
        <v>40.241391631832386</v>
      </c>
      <c r="BZ48" s="19">
        <f t="shared" si="131"/>
        <v>35.47708310882475</v>
      </c>
      <c r="CA48" s="19">
        <f t="shared" si="131"/>
        <v>35.505442088128362</v>
      </c>
      <c r="CB48" s="19">
        <f t="shared" si="131"/>
        <v>54.250727407819134</v>
      </c>
      <c r="CC48" s="19">
        <f t="shared" si="131"/>
        <v>67.891396452858871</v>
      </c>
      <c r="CD48" s="19">
        <f t="shared" si="131"/>
        <v>64.573395874335688</v>
      </c>
      <c r="CE48" s="19">
        <f t="shared" si="131"/>
        <v>57.45529206912785</v>
      </c>
      <c r="CF48" s="19">
        <f t="shared" si="131"/>
        <v>59.582215516899119</v>
      </c>
      <c r="CG48" s="19">
        <f t="shared" si="131"/>
        <v>43.672828127570035</v>
      </c>
      <c r="CH48" s="19">
        <f t="shared" si="131"/>
        <v>44.835546279018324</v>
      </c>
      <c r="CI48" s="27">
        <f t="shared" si="131"/>
        <v>56.377650855590403</v>
      </c>
      <c r="CJ48" s="27">
        <f t="shared" si="131"/>
        <v>51.556624373975531</v>
      </c>
      <c r="CK48" s="27">
        <f t="shared" si="131"/>
        <v>93.329400888203239</v>
      </c>
      <c r="CL48" s="27">
        <f t="shared" si="131"/>
        <v>89.10391297196432</v>
      </c>
      <c r="CM48" s="27">
        <f t="shared" si="131"/>
        <v>70.897448259042264</v>
      </c>
      <c r="CN48" s="27">
        <f t="shared" si="131"/>
        <v>63.609190578012715</v>
      </c>
      <c r="CO48" s="27">
        <f t="shared" ref="CO48:CP48" si="132">CO13*100000/$I104</f>
        <v>61.397190192330598</v>
      </c>
      <c r="CP48" s="27">
        <f t="shared" si="132"/>
        <v>60.064318165060605</v>
      </c>
      <c r="CQ48" s="27">
        <f t="shared" ref="CQ48" si="133">CQ13*100000/$I104</f>
        <v>47.331136457736612</v>
      </c>
      <c r="CR48" s="11"/>
      <c r="CS48" s="11">
        <f>CS13*100000/C104</f>
        <v>500.77543697611793</v>
      </c>
      <c r="CT48" s="11">
        <f>CT13*100000/D104</f>
        <v>503.78412279213569</v>
      </c>
      <c r="CU48" s="11">
        <f>CU13*100000/E104</f>
        <v>489.05909519529541</v>
      </c>
      <c r="CV48" s="11">
        <f>CV13*100000/F104</f>
        <v>514.44980242448594</v>
      </c>
      <c r="CW48" s="11">
        <f>CW13*100000/G104</f>
        <v>516.44422803267173</v>
      </c>
      <c r="CX48" s="11">
        <f>CX13*100000/H104</f>
        <v>513.13458073633092</v>
      </c>
      <c r="CY48" s="11">
        <f>CY13*100000/I104</f>
        <v>577.16194678721126</v>
      </c>
      <c r="CZ48" s="11">
        <f t="shared" si="47"/>
        <v>587.50495340710211</v>
      </c>
      <c r="DA48" s="11">
        <f t="shared" si="48"/>
        <v>824.95577415318189</v>
      </c>
      <c r="DB48" s="11">
        <f>DB13*100000/J104</f>
        <v>783.33993787613622</v>
      </c>
      <c r="DC48" s="11"/>
      <c r="DD48" s="37">
        <f t="shared" si="49"/>
        <v>502.01711434700871</v>
      </c>
      <c r="DE48" s="37">
        <f t="shared" si="50"/>
        <v>504.90253708414127</v>
      </c>
      <c r="DF48" s="37">
        <f t="shared" si="51"/>
        <v>507.37436583618393</v>
      </c>
      <c r="DG48" s="42">
        <f>(CW48-DD48)/DD48</f>
        <v>2.8738290535032594E-2</v>
      </c>
      <c r="DH48" s="42">
        <f>(CX48-DE48)/DE48</f>
        <v>1.6304223186776712E-2</v>
      </c>
      <c r="DI48" s="42">
        <f>(CY48-DF48)/DF48</f>
        <v>0.1375465251107299</v>
      </c>
      <c r="DJ48" s="42">
        <f t="shared" si="52"/>
        <v>0.54390917362398505</v>
      </c>
    </row>
    <row r="49" spans="1:114">
      <c r="A49" s="20" t="s">
        <v>41</v>
      </c>
      <c r="B49" s="20"/>
      <c r="C49" s="21">
        <f t="shared" ref="C49:N49" si="134">C14*100000/$C105</f>
        <v>45.387918320910892</v>
      </c>
      <c r="D49" s="19">
        <f t="shared" si="134"/>
        <v>40.644197760615022</v>
      </c>
      <c r="E49" s="19">
        <f t="shared" si="134"/>
        <v>44.097626328510415</v>
      </c>
      <c r="F49" s="19">
        <f t="shared" si="134"/>
        <v>42.769384571627569</v>
      </c>
      <c r="G49" s="19">
        <f t="shared" si="134"/>
        <v>46.716160077793738</v>
      </c>
      <c r="H49" s="19">
        <f t="shared" si="134"/>
        <v>49.865990529830192</v>
      </c>
      <c r="I49" s="19">
        <f t="shared" si="134"/>
        <v>50.397287232583331</v>
      </c>
      <c r="J49" s="19">
        <f t="shared" si="134"/>
        <v>48.347999950535517</v>
      </c>
      <c r="K49" s="19">
        <f t="shared" si="134"/>
        <v>44.856621618157753</v>
      </c>
      <c r="L49" s="19">
        <f t="shared" si="134"/>
        <v>54.495861796678966</v>
      </c>
      <c r="M49" s="19">
        <f t="shared" si="134"/>
        <v>44.173525857475148</v>
      </c>
      <c r="N49" s="19">
        <f t="shared" si="134"/>
        <v>46.792059606758471</v>
      </c>
      <c r="O49" s="22">
        <f t="shared" ref="O49:Z49" si="135">O14*100000/$D105</f>
        <v>46.544346314076272</v>
      </c>
      <c r="P49" s="11">
        <f t="shared" si="135"/>
        <v>38.057735357295748</v>
      </c>
      <c r="Q49" s="11">
        <f t="shared" si="135"/>
        <v>45.337361644667482</v>
      </c>
      <c r="R49" s="11">
        <f t="shared" si="135"/>
        <v>46.959247294185538</v>
      </c>
      <c r="S49" s="11">
        <f t="shared" si="135"/>
        <v>50.580201302411893</v>
      </c>
      <c r="T49" s="11">
        <f t="shared" si="135"/>
        <v>48.20395023451335</v>
      </c>
      <c r="U49" s="11">
        <f t="shared" si="135"/>
        <v>53.522226434095806</v>
      </c>
      <c r="V49" s="11">
        <f t="shared" si="135"/>
        <v>52.428396577444097</v>
      </c>
      <c r="W49" s="11">
        <f t="shared" si="135"/>
        <v>48.128513692675298</v>
      </c>
      <c r="X49" s="11">
        <f t="shared" si="135"/>
        <v>47.260993461537737</v>
      </c>
      <c r="Y49" s="11">
        <f t="shared" si="135"/>
        <v>45.714544353857733</v>
      </c>
      <c r="Z49" s="11">
        <f t="shared" si="135"/>
        <v>51.183693637116285</v>
      </c>
      <c r="AA49" s="23">
        <f t="shared" ref="AA49:AL49" si="136">AA14*100000/$E105</f>
        <v>50.3656073361552</v>
      </c>
      <c r="AB49" s="11">
        <f t="shared" si="136"/>
        <v>48.054232314066653</v>
      </c>
      <c r="AC49" s="11">
        <f t="shared" si="136"/>
        <v>49.918244428654191</v>
      </c>
      <c r="AD49" s="11">
        <f t="shared" si="136"/>
        <v>54.13091180762202</v>
      </c>
      <c r="AE49" s="11">
        <f t="shared" si="136"/>
        <v>54.466433988247779</v>
      </c>
      <c r="AF49" s="11">
        <f t="shared" si="136"/>
        <v>57.076050948670328</v>
      </c>
      <c r="AG49" s="11">
        <f t="shared" si="136"/>
        <v>55.21203883408279</v>
      </c>
      <c r="AH49" s="11">
        <f t="shared" si="136"/>
        <v>50.962091212823211</v>
      </c>
      <c r="AI49" s="11">
        <f t="shared" si="136"/>
        <v>50.85025048594796</v>
      </c>
      <c r="AJ49" s="11">
        <f t="shared" si="136"/>
        <v>50.25376660927995</v>
      </c>
      <c r="AK49" s="11">
        <f t="shared" si="136"/>
        <v>46.56302262239663</v>
      </c>
      <c r="AL49" s="11">
        <f t="shared" si="136"/>
        <v>45.593736322811111</v>
      </c>
      <c r="AM49" s="24">
        <f t="shared" ref="AM49:AX49" si="137">AM14*100000/$F105</f>
        <v>45.482238890852578</v>
      </c>
      <c r="AN49" s="19">
        <f t="shared" si="137"/>
        <v>42.902209132052192</v>
      </c>
      <c r="AO49" s="19">
        <f t="shared" si="137"/>
        <v>48.873135145275945</v>
      </c>
      <c r="AP49" s="19">
        <f t="shared" si="137"/>
        <v>46.99339917814995</v>
      </c>
      <c r="AQ49" s="19">
        <f t="shared" si="137"/>
        <v>49.794574344847511</v>
      </c>
      <c r="AR49" s="19">
        <f t="shared" si="137"/>
        <v>52.706322215493671</v>
      </c>
      <c r="AS49" s="19">
        <f t="shared" si="137"/>
        <v>52.669464647510807</v>
      </c>
      <c r="AT49" s="19">
        <f t="shared" si="137"/>
        <v>51.932313287853553</v>
      </c>
      <c r="AU49" s="19">
        <f t="shared" si="137"/>
        <v>47.140829450081398</v>
      </c>
      <c r="AV49" s="19">
        <f t="shared" si="137"/>
        <v>47.177687018064262</v>
      </c>
      <c r="AW49" s="19">
        <f t="shared" si="137"/>
        <v>43.086496971966504</v>
      </c>
      <c r="AX49" s="19">
        <f t="shared" si="137"/>
        <v>46.587965930338463</v>
      </c>
      <c r="AY49" s="25">
        <f t="shared" ref="AY49:BJ49" si="138">AY14*100000/$G105</f>
        <v>44.75945070328742</v>
      </c>
      <c r="AZ49" s="19">
        <f t="shared" si="138"/>
        <v>41.229640363272068</v>
      </c>
      <c r="BA49" s="19">
        <f t="shared" si="138"/>
        <v>50.290699895888793</v>
      </c>
      <c r="BB49" s="19">
        <f t="shared" si="138"/>
        <v>49.089836584337178</v>
      </c>
      <c r="BC49" s="19">
        <f t="shared" si="138"/>
        <v>51.673512194039134</v>
      </c>
      <c r="BD49" s="19">
        <f t="shared" si="138"/>
        <v>53.056324492189475</v>
      </c>
      <c r="BE49" s="19">
        <f t="shared" si="138"/>
        <v>56.367796048286351</v>
      </c>
      <c r="BF49" s="19">
        <f t="shared" si="138"/>
        <v>52.546867329713031</v>
      </c>
      <c r="BG49" s="19">
        <f t="shared" si="138"/>
        <v>47.707024286186837</v>
      </c>
      <c r="BH49" s="19">
        <f t="shared" si="138"/>
        <v>48.180091651343531</v>
      </c>
      <c r="BI49" s="19">
        <f t="shared" si="138"/>
        <v>46.142263001437762</v>
      </c>
      <c r="BJ49" s="19">
        <f t="shared" si="138"/>
        <v>50.618208071766503</v>
      </c>
      <c r="BK49" s="26">
        <f t="shared" ref="BK49:BV49" si="139">BK14*100000/$H105</f>
        <v>47.211464901226563</v>
      </c>
      <c r="BL49" s="19">
        <f t="shared" si="139"/>
        <v>42.173656146522511</v>
      </c>
      <c r="BM49" s="19">
        <f t="shared" si="139"/>
        <v>45.196341399344938</v>
      </c>
      <c r="BN49" s="19">
        <f t="shared" si="139"/>
        <v>46.851621418747705</v>
      </c>
      <c r="BO49" s="19">
        <f t="shared" si="139"/>
        <v>52.357226700674275</v>
      </c>
      <c r="BP49" s="19">
        <f t="shared" si="139"/>
        <v>54.552271943795326</v>
      </c>
      <c r="BQ49" s="19">
        <f t="shared" si="139"/>
        <v>56.855270231660036</v>
      </c>
      <c r="BR49" s="19">
        <f t="shared" si="139"/>
        <v>55.307943257000936</v>
      </c>
      <c r="BS49" s="19">
        <f t="shared" si="139"/>
        <v>52.968960620888339</v>
      </c>
      <c r="BT49" s="19">
        <f t="shared" si="139"/>
        <v>48.506901438150464</v>
      </c>
      <c r="BU49" s="19">
        <f t="shared" si="139"/>
        <v>46.707684025756159</v>
      </c>
      <c r="BV49" s="19">
        <f t="shared" si="139"/>
        <v>46.959574463491357</v>
      </c>
      <c r="BW49" s="18">
        <f t="shared" ref="BW49:CN49" si="140">BW14*100000/$I105</f>
        <v>48.40901632166937</v>
      </c>
      <c r="BX49" s="19">
        <f t="shared" si="140"/>
        <v>45.241073341795421</v>
      </c>
      <c r="BY49" s="19">
        <f t="shared" si="140"/>
        <v>53.000753899239477</v>
      </c>
      <c r="BZ49" s="19">
        <f t="shared" si="140"/>
        <v>46.77165253431879</v>
      </c>
      <c r="CA49" s="19">
        <f t="shared" si="140"/>
        <v>47.661524157878887</v>
      </c>
      <c r="CB49" s="19">
        <f t="shared" si="140"/>
        <v>50.936251732580054</v>
      </c>
      <c r="CC49" s="19">
        <f t="shared" si="140"/>
        <v>61.47233175553162</v>
      </c>
      <c r="CD49" s="19">
        <f t="shared" si="140"/>
        <v>68.662494473897212</v>
      </c>
      <c r="CE49" s="19">
        <f t="shared" si="140"/>
        <v>67.025130686546632</v>
      </c>
      <c r="CF49" s="19">
        <f t="shared" si="140"/>
        <v>68.128571499761165</v>
      </c>
      <c r="CG49" s="19">
        <f t="shared" si="140"/>
        <v>50.971846597522458</v>
      </c>
      <c r="CH49" s="19">
        <f t="shared" si="140"/>
        <v>68.698089338839623</v>
      </c>
      <c r="CI49" s="27">
        <f t="shared" si="140"/>
        <v>67.309889606085861</v>
      </c>
      <c r="CJ49" s="27">
        <f t="shared" si="140"/>
        <v>57.414517152097567</v>
      </c>
      <c r="CK49" s="27">
        <f t="shared" si="140"/>
        <v>87.741342083025728</v>
      </c>
      <c r="CL49" s="27">
        <f t="shared" si="140"/>
        <v>98.740155350228548</v>
      </c>
      <c r="CM49" s="27">
        <f t="shared" si="140"/>
        <v>90.375362088763623</v>
      </c>
      <c r="CN49" s="27">
        <f t="shared" si="140"/>
        <v>101.01822670654241</v>
      </c>
      <c r="CO49" s="27">
        <f t="shared" ref="CO49:CP49" si="141">CO14*100000/$I105</f>
        <v>86.459926945099198</v>
      </c>
      <c r="CP49" s="27">
        <f t="shared" si="141"/>
        <v>70.264263396305395</v>
      </c>
      <c r="CQ49" s="27">
        <f t="shared" ref="CQ49" si="142">CQ14*100000/$I105</f>
        <v>57.699276071636802</v>
      </c>
      <c r="CR49" s="11"/>
      <c r="CS49" s="11">
        <f>CS14*100000/C105</f>
        <v>558.54463365147706</v>
      </c>
      <c r="CT49" s="11">
        <f>CT14*100000/D105</f>
        <v>573.92121030387727</v>
      </c>
      <c r="CU49" s="11">
        <f>CU14*100000/E105</f>
        <v>613.44638691075784</v>
      </c>
      <c r="CV49" s="11">
        <f>CV14*100000/F105</f>
        <v>575.34663621248683</v>
      </c>
      <c r="CW49" s="11">
        <f>CW14*100000/G105</f>
        <v>591.66171462174805</v>
      </c>
      <c r="CX49" s="11">
        <f>CX14*100000/H105</f>
        <v>595.64891654725864</v>
      </c>
      <c r="CY49" s="11">
        <f>CY14*100000/I105</f>
        <v>676.97873633958068</v>
      </c>
      <c r="CZ49" s="11">
        <f t="shared" si="47"/>
        <v>710.87195799983272</v>
      </c>
      <c r="DA49" s="11">
        <f t="shared" si="48"/>
        <v>1001.1534125387977</v>
      </c>
      <c r="DB49" s="11">
        <f>DB14*100000/J105</f>
        <v>947.82927733311021</v>
      </c>
      <c r="DC49" s="11"/>
      <c r="DD49" s="37">
        <f t="shared" si="49"/>
        <v>580.31471676964975</v>
      </c>
      <c r="DE49" s="37">
        <f t="shared" si="50"/>
        <v>582.58411634006939</v>
      </c>
      <c r="DF49" s="37">
        <f t="shared" si="51"/>
        <v>590.00497291922579</v>
      </c>
      <c r="DG49" s="42">
        <f>(CW49-DD49)/DD49</f>
        <v>1.9553179549300276E-2</v>
      </c>
      <c r="DH49" s="42">
        <f>(CX49-DE49)/DE49</f>
        <v>2.2425603171719481E-2</v>
      </c>
      <c r="DI49" s="42">
        <f>(CY49-DF49)/DF49</f>
        <v>0.14741191585221089</v>
      </c>
      <c r="DJ49" s="42">
        <f t="shared" si="52"/>
        <v>0.60647676009143081</v>
      </c>
    </row>
    <row r="50" spans="1:114">
      <c r="A50" s="20" t="s">
        <v>34</v>
      </c>
      <c r="B50" s="20"/>
      <c r="C50" s="21">
        <f t="shared" ref="C50:N50" si="143">C15*100000/$C106</f>
        <v>50.159582383754568</v>
      </c>
      <c r="D50" s="19">
        <f t="shared" si="143"/>
        <v>44.562189539892685</v>
      </c>
      <c r="E50" s="19">
        <f t="shared" si="143"/>
        <v>47.773097062728183</v>
      </c>
      <c r="F50" s="19">
        <f t="shared" si="143"/>
        <v>47.025813780386585</v>
      </c>
      <c r="G50" s="19">
        <f t="shared" si="143"/>
        <v>54.517931333669424</v>
      </c>
      <c r="H50" s="19">
        <f t="shared" si="143"/>
        <v>52.02055881590848</v>
      </c>
      <c r="I50" s="19">
        <f t="shared" si="143"/>
        <v>54.122594371398385</v>
      </c>
      <c r="J50" s="19">
        <f t="shared" si="143"/>
        <v>55.250751068610853</v>
      </c>
      <c r="K50" s="19">
        <f t="shared" si="143"/>
        <v>51.037037592697601</v>
      </c>
      <c r="L50" s="19">
        <f t="shared" si="143"/>
        <v>53.712793861727185</v>
      </c>
      <c r="M50" s="19">
        <f t="shared" si="143"/>
        <v>48.288963586667222</v>
      </c>
      <c r="N50" s="19">
        <f t="shared" si="143"/>
        <v>51.67343367830464</v>
      </c>
      <c r="O50" s="22">
        <f t="shared" ref="O50:Z50" si="144">O15*100000/$D106</f>
        <v>53.56244142955655</v>
      </c>
      <c r="P50" s="11">
        <f t="shared" si="144"/>
        <v>44.223275358147916</v>
      </c>
      <c r="Q50" s="11">
        <f t="shared" si="144"/>
        <v>48.454411141141151</v>
      </c>
      <c r="R50" s="11">
        <f t="shared" si="144"/>
        <v>49.225886634982501</v>
      </c>
      <c r="S50" s="11">
        <f t="shared" si="144"/>
        <v>55.795407765768154</v>
      </c>
      <c r="T50" s="11">
        <f t="shared" si="144"/>
        <v>55.28747980087882</v>
      </c>
      <c r="U50" s="11">
        <f t="shared" si="144"/>
        <v>57.093978317513532</v>
      </c>
      <c r="V50" s="11">
        <f t="shared" si="144"/>
        <v>53.859531371284277</v>
      </c>
      <c r="W50" s="11">
        <f t="shared" si="144"/>
        <v>52.134492999961999</v>
      </c>
      <c r="X50" s="11">
        <f t="shared" si="144"/>
        <v>54.434544161725029</v>
      </c>
      <c r="Y50" s="11">
        <f t="shared" si="144"/>
        <v>50.9461332330511</v>
      </c>
      <c r="Z50" s="11">
        <f t="shared" si="144"/>
        <v>51.123428843437004</v>
      </c>
      <c r="AA50" s="23">
        <f t="shared" ref="AA50:AL50" si="145">AA15*100000/$E106</f>
        <v>51.610758583378257</v>
      </c>
      <c r="AB50" s="11">
        <f t="shared" si="145"/>
        <v>49.972472992100037</v>
      </c>
      <c r="AC50" s="11">
        <f t="shared" si="145"/>
        <v>52.46323858581664</v>
      </c>
      <c r="AD50" s="11">
        <f t="shared" si="145"/>
        <v>54.453946077544245</v>
      </c>
      <c r="AE50" s="11">
        <f t="shared" si="145"/>
        <v>57.43524485702148</v>
      </c>
      <c r="AF50" s="11">
        <f t="shared" si="145"/>
        <v>57.459057147592389</v>
      </c>
      <c r="AG50" s="11">
        <f t="shared" si="145"/>
        <v>58.968756369787727</v>
      </c>
      <c r="AH50" s="11">
        <f t="shared" si="145"/>
        <v>55.139740045986294</v>
      </c>
      <c r="AI50" s="11">
        <f t="shared" si="145"/>
        <v>50.18202114912399</v>
      </c>
      <c r="AJ50" s="11">
        <f t="shared" si="145"/>
        <v>52.763273447010036</v>
      </c>
      <c r="AK50" s="11">
        <f t="shared" si="145"/>
        <v>47.510282147068516</v>
      </c>
      <c r="AL50" s="11">
        <f t="shared" si="145"/>
        <v>51.091650648932543</v>
      </c>
      <c r="AM50" s="24">
        <f t="shared" ref="AM50:AX50" si="146">AM15*100000/$F106</f>
        <v>52.382779621673507</v>
      </c>
      <c r="AN50" s="19">
        <f t="shared" si="146"/>
        <v>44.645867219810135</v>
      </c>
      <c r="AO50" s="19">
        <f t="shared" si="146"/>
        <v>51.061727871294146</v>
      </c>
      <c r="AP50" s="19">
        <f t="shared" si="146"/>
        <v>50.072122796637196</v>
      </c>
      <c r="AQ50" s="19">
        <f t="shared" si="146"/>
        <v>56.596887355858577</v>
      </c>
      <c r="AR50" s="19">
        <f t="shared" si="146"/>
        <v>57.217166134710538</v>
      </c>
      <c r="AS50" s="19">
        <f t="shared" si="146"/>
        <v>66.18043123674687</v>
      </c>
      <c r="AT50" s="19">
        <f t="shared" si="146"/>
        <v>59.238990856617306</v>
      </c>
      <c r="AU50" s="19">
        <f t="shared" si="146"/>
        <v>54.7834005444059</v>
      </c>
      <c r="AV50" s="19">
        <f t="shared" si="146"/>
        <v>54.437749011152519</v>
      </c>
      <c r="AW50" s="19">
        <f t="shared" si="146"/>
        <v>49.191421629717624</v>
      </c>
      <c r="AX50" s="19">
        <f t="shared" si="146"/>
        <v>53.931109092548247</v>
      </c>
      <c r="AY50" s="25">
        <f t="shared" ref="AY50:BJ50" si="147">AY15*100000/$G106</f>
        <v>52.697961689608434</v>
      </c>
      <c r="AZ50" s="19">
        <f t="shared" si="147"/>
        <v>46.077447563199293</v>
      </c>
      <c r="BA50" s="19">
        <f t="shared" si="147"/>
        <v>52.265465791903317</v>
      </c>
      <c r="BB50" s="19">
        <f t="shared" si="147"/>
        <v>51.319678059559152</v>
      </c>
      <c r="BC50" s="19">
        <f t="shared" si="147"/>
        <v>56.105649147350974</v>
      </c>
      <c r="BD50" s="19">
        <f t="shared" si="147"/>
        <v>56.37180046901566</v>
      </c>
      <c r="BE50" s="19">
        <f t="shared" si="147"/>
        <v>59.846025757174367</v>
      </c>
      <c r="BF50" s="19">
        <f t="shared" si="147"/>
        <v>57.051436879695132</v>
      </c>
      <c r="BG50" s="19">
        <f t="shared" si="147"/>
        <v>53.966933169688289</v>
      </c>
      <c r="BH50" s="19">
        <f t="shared" si="147"/>
        <v>52.6504346678826</v>
      </c>
      <c r="BI50" s="19">
        <f t="shared" si="147"/>
        <v>49.703759320880685</v>
      </c>
      <c r="BJ50" s="19">
        <f t="shared" si="147"/>
        <v>54.65607498471293</v>
      </c>
      <c r="BK50" s="26">
        <f t="shared" ref="BK50:BV50" si="148">BK15*100000/$H106</f>
        <v>54.221329881333325</v>
      </c>
      <c r="BL50" s="19">
        <f t="shared" si="148"/>
        <v>46.587450365020842</v>
      </c>
      <c r="BM50" s="19">
        <f t="shared" si="148"/>
        <v>52.388442967763254</v>
      </c>
      <c r="BN50" s="19">
        <f t="shared" si="148"/>
        <v>53.531635321072422</v>
      </c>
      <c r="BO50" s="19">
        <f t="shared" si="148"/>
        <v>58.118576540341863</v>
      </c>
      <c r="BP50" s="19">
        <f t="shared" si="148"/>
        <v>59.512137466896434</v>
      </c>
      <c r="BQ50" s="19">
        <f t="shared" si="148"/>
        <v>65.010798207606655</v>
      </c>
      <c r="BR50" s="19">
        <f t="shared" si="148"/>
        <v>59.97035919528895</v>
      </c>
      <c r="BS50" s="19">
        <f t="shared" si="148"/>
        <v>55.31255894585572</v>
      </c>
      <c r="BT50" s="19">
        <f t="shared" si="148"/>
        <v>54.415011230447689</v>
      </c>
      <c r="BU50" s="19">
        <f t="shared" si="148"/>
        <v>50.938194817077651</v>
      </c>
      <c r="BV50" s="19">
        <f t="shared" si="148"/>
        <v>54.613416514906305</v>
      </c>
      <c r="BW50" s="18">
        <f t="shared" ref="BW50:CN50" si="149">BW15*100000/$I106</f>
        <v>54.572781069312789</v>
      </c>
      <c r="BX50" s="19">
        <f t="shared" si="149"/>
        <v>45.438180451428678</v>
      </c>
      <c r="BY50" s="19">
        <f t="shared" si="149"/>
        <v>52.548609929822788</v>
      </c>
      <c r="BZ50" s="19">
        <f t="shared" si="149"/>
        <v>49.735434726680069</v>
      </c>
      <c r="CA50" s="19">
        <f t="shared" si="149"/>
        <v>51.266478326387123</v>
      </c>
      <c r="CB50" s="19">
        <f t="shared" si="149"/>
        <v>60.025362723484228</v>
      </c>
      <c r="CC50" s="19">
        <f t="shared" si="149"/>
        <v>66.393752665823996</v>
      </c>
      <c r="CD50" s="19">
        <f t="shared" si="149"/>
        <v>66.520556890339606</v>
      </c>
      <c r="CE50" s="19">
        <f t="shared" si="149"/>
        <v>63.017003131500772</v>
      </c>
      <c r="CF50" s="19">
        <f t="shared" si="149"/>
        <v>64.637279333644742</v>
      </c>
      <c r="CG50" s="19">
        <f t="shared" si="149"/>
        <v>57.663046985285916</v>
      </c>
      <c r="CH50" s="19">
        <f t="shared" si="149"/>
        <v>63.726167498236251</v>
      </c>
      <c r="CI50" s="27">
        <f t="shared" si="149"/>
        <v>71.597422323724047</v>
      </c>
      <c r="CJ50" s="27">
        <f t="shared" si="149"/>
        <v>63.62754199027966</v>
      </c>
      <c r="CK50" s="27">
        <f t="shared" si="149"/>
        <v>95.25345487502598</v>
      </c>
      <c r="CL50" s="27">
        <f t="shared" si="149"/>
        <v>99.391029756442904</v>
      </c>
      <c r="CM50" s="27">
        <f t="shared" si="149"/>
        <v>84.047718590053492</v>
      </c>
      <c r="CN50" s="27">
        <f t="shared" si="149"/>
        <v>82.183226844397979</v>
      </c>
      <c r="CO50" s="27">
        <f t="shared" ref="CO50:CP50" si="150">CO15*100000/$I106</f>
        <v>79.111746739464195</v>
      </c>
      <c r="CP50" s="27">
        <f t="shared" si="150"/>
        <v>70.254236834410491</v>
      </c>
      <c r="CQ50" s="27">
        <f t="shared" ref="CQ50" si="151">CQ15*100000/$I106</f>
        <v>60.654687393302467</v>
      </c>
      <c r="CR50" s="11"/>
      <c r="CS50" s="11">
        <f>CS15*100000/C106</f>
        <v>610.14474707574584</v>
      </c>
      <c r="CT50" s="11">
        <f>CT15*100000/D106</f>
        <v>626.14101105744805</v>
      </c>
      <c r="CU50" s="11">
        <f>CU15*100000/E106</f>
        <v>639.05044205136221</v>
      </c>
      <c r="CV50" s="11">
        <f>CV15*100000/F106</f>
        <v>649.73965337117249</v>
      </c>
      <c r="CW50" s="11">
        <f>CW15*100000/G106</f>
        <v>642.71266750067082</v>
      </c>
      <c r="CX50" s="11">
        <f>CX15*100000/H106</f>
        <v>664.61991145361117</v>
      </c>
      <c r="CY50" s="11">
        <f>CY15*100000/I106</f>
        <v>695.54465373194694</v>
      </c>
      <c r="CZ50" s="11">
        <f t="shared" si="47"/>
        <v>704.08793119426753</v>
      </c>
      <c r="DA50" s="11">
        <f t="shared" si="48"/>
        <v>983.23874226741998</v>
      </c>
      <c r="DB50" s="11">
        <f>DB15*100000/J106</f>
        <v>938.78390825902341</v>
      </c>
      <c r="DC50" s="11"/>
      <c r="DD50" s="37">
        <f t="shared" si="49"/>
        <v>631.26896338893221</v>
      </c>
      <c r="DE50" s="37">
        <f t="shared" si="50"/>
        <v>633.55770421127988</v>
      </c>
      <c r="DF50" s="37">
        <f t="shared" si="51"/>
        <v>644.45273708685295</v>
      </c>
      <c r="DG50" s="42">
        <f>(CW50-DD50)/DD50</f>
        <v>1.8128095590671408E-2</v>
      </c>
      <c r="DH50" s="42">
        <f>(CX50-DE50)/DE50</f>
        <v>4.9028221164165033E-2</v>
      </c>
      <c r="DI50" s="42">
        <f>(CY50-DF50)/DF50</f>
        <v>7.9279540150681879E-2</v>
      </c>
      <c r="DJ50" s="42">
        <f t="shared" si="52"/>
        <v>0.45671490589464814</v>
      </c>
    </row>
    <row r="51" spans="1:114">
      <c r="A51" t="s">
        <v>22</v>
      </c>
      <c r="C51" s="21">
        <f t="shared" ref="C51:N51" si="152">C16*100000/$C107</f>
        <v>32.762089783368204</v>
      </c>
      <c r="D51" s="19">
        <f t="shared" si="152"/>
        <v>28.257610121192112</v>
      </c>
      <c r="E51" s="19">
        <f t="shared" si="152"/>
        <v>33.734368180395286</v>
      </c>
      <c r="F51" s="19">
        <f t="shared" si="152"/>
        <v>32.245182281151273</v>
      </c>
      <c r="G51" s="19">
        <f t="shared" si="152"/>
        <v>33.057465498920735</v>
      </c>
      <c r="H51" s="19">
        <f t="shared" si="152"/>
        <v>30.755996381907266</v>
      </c>
      <c r="I51" s="19">
        <f t="shared" si="152"/>
        <v>31.986728530042811</v>
      </c>
      <c r="J51" s="19">
        <f t="shared" si="152"/>
        <v>32.405177460408893</v>
      </c>
      <c r="K51" s="19">
        <f t="shared" si="152"/>
        <v>29.968327807100518</v>
      </c>
      <c r="L51" s="19">
        <f t="shared" si="152"/>
        <v>31.482128349307239</v>
      </c>
      <c r="M51" s="19">
        <f t="shared" si="152"/>
        <v>29.722181377473408</v>
      </c>
      <c r="N51" s="19">
        <f t="shared" si="152"/>
        <v>31.125216026347928</v>
      </c>
      <c r="O51" s="22">
        <f t="shared" ref="O51:Z51" si="153">O16*100000/$D107</f>
        <v>31.889467460572103</v>
      </c>
      <c r="P51" s="11">
        <f t="shared" si="153"/>
        <v>28.709083287289118</v>
      </c>
      <c r="Q51" s="11">
        <f t="shared" si="153"/>
        <v>33.161621129885297</v>
      </c>
      <c r="R51" s="11">
        <f t="shared" si="153"/>
        <v>33.504124040854236</v>
      </c>
      <c r="S51" s="11">
        <f t="shared" si="153"/>
        <v>34.764045463347109</v>
      </c>
      <c r="T51" s="11">
        <f t="shared" si="153"/>
        <v>31.241158379095189</v>
      </c>
      <c r="U51" s="11">
        <f t="shared" si="153"/>
        <v>32.574473282509977</v>
      </c>
      <c r="V51" s="11">
        <f t="shared" si="153"/>
        <v>32.525544295228705</v>
      </c>
      <c r="W51" s="11">
        <f t="shared" si="153"/>
        <v>32.403221827025511</v>
      </c>
      <c r="X51" s="11">
        <f t="shared" si="153"/>
        <v>32.427686320666147</v>
      </c>
      <c r="Y51" s="11">
        <f t="shared" si="153"/>
        <v>31.644822524165722</v>
      </c>
      <c r="Z51" s="11">
        <f t="shared" si="153"/>
        <v>32.501079801588062</v>
      </c>
      <c r="AA51" s="23">
        <f t="shared" ref="AA51:AL51" si="154">AA16*100000/$E107</f>
        <v>32.286825959623457</v>
      </c>
      <c r="AB51" s="11">
        <f t="shared" si="154"/>
        <v>31.936276370395049</v>
      </c>
      <c r="AC51" s="11">
        <f t="shared" si="154"/>
        <v>34.752761001092267</v>
      </c>
      <c r="AD51" s="11">
        <f t="shared" si="154"/>
        <v>36.348366027925024</v>
      </c>
      <c r="AE51" s="11">
        <f t="shared" si="154"/>
        <v>33.2901230598289</v>
      </c>
      <c r="AF51" s="11">
        <f t="shared" si="154"/>
        <v>31.380232194377573</v>
      </c>
      <c r="AG51" s="11">
        <f t="shared" si="154"/>
        <v>32.311001793363346</v>
      </c>
      <c r="AH51" s="11">
        <f t="shared" si="154"/>
        <v>32.153858874054059</v>
      </c>
      <c r="AI51" s="11">
        <f t="shared" si="154"/>
        <v>31.489023446207078</v>
      </c>
      <c r="AJ51" s="11">
        <f t="shared" si="154"/>
        <v>32.335177627103235</v>
      </c>
      <c r="AK51" s="11">
        <f t="shared" si="154"/>
        <v>32.395617211452965</v>
      </c>
      <c r="AL51" s="11">
        <f t="shared" si="154"/>
        <v>32.371441377713076</v>
      </c>
      <c r="AM51" s="24">
        <f t="shared" ref="AM51:AX51" si="155">AM16*100000/$F107</f>
        <v>35.283031586918888</v>
      </c>
      <c r="AN51" s="19">
        <f t="shared" si="155"/>
        <v>32.928439031829789</v>
      </c>
      <c r="AO51" s="19">
        <f t="shared" si="155"/>
        <v>38.223284219162132</v>
      </c>
      <c r="AP51" s="19">
        <f t="shared" si="155"/>
        <v>34.745180495654878</v>
      </c>
      <c r="AQ51" s="19">
        <f t="shared" si="155"/>
        <v>35.342792819281556</v>
      </c>
      <c r="AR51" s="19">
        <f t="shared" si="155"/>
        <v>32.211304243477777</v>
      </c>
      <c r="AS51" s="19">
        <f t="shared" si="155"/>
        <v>34.039997953775405</v>
      </c>
      <c r="AT51" s="19">
        <f t="shared" si="155"/>
        <v>33.549955848401531</v>
      </c>
      <c r="AU51" s="19">
        <f t="shared" si="155"/>
        <v>31.2551245256751</v>
      </c>
      <c r="AV51" s="19">
        <f t="shared" si="155"/>
        <v>31.4344082227631</v>
      </c>
      <c r="AW51" s="19">
        <f t="shared" si="155"/>
        <v>31.075840828587097</v>
      </c>
      <c r="AX51" s="19">
        <f t="shared" si="155"/>
        <v>33.84876201021487</v>
      </c>
      <c r="AY51" s="25">
        <f t="shared" ref="AY51:BJ51" si="156">AY16*100000/$G107</f>
        <v>33.546731736676477</v>
      </c>
      <c r="AZ51" s="19">
        <f t="shared" si="156"/>
        <v>29.506088978477351</v>
      </c>
      <c r="BA51" s="19">
        <f t="shared" si="156"/>
        <v>33.323556700613153</v>
      </c>
      <c r="BB51" s="19">
        <f t="shared" si="156"/>
        <v>36.847373059507746</v>
      </c>
      <c r="BC51" s="19">
        <f t="shared" si="156"/>
        <v>36.882611223096688</v>
      </c>
      <c r="BD51" s="19">
        <f t="shared" si="156"/>
        <v>33.675938336502618</v>
      </c>
      <c r="BE51" s="19">
        <f t="shared" si="156"/>
        <v>32.219427574826184</v>
      </c>
      <c r="BF51" s="19">
        <f t="shared" si="156"/>
        <v>34.498162153578022</v>
      </c>
      <c r="BG51" s="19">
        <f t="shared" si="156"/>
        <v>32.818476355838264</v>
      </c>
      <c r="BH51" s="19">
        <f t="shared" si="156"/>
        <v>35.038480661941854</v>
      </c>
      <c r="BI51" s="19">
        <f t="shared" si="156"/>
        <v>31.796569611758834</v>
      </c>
      <c r="BJ51" s="19">
        <f t="shared" si="156"/>
        <v>32.513078938067402</v>
      </c>
      <c r="BK51" s="26">
        <f t="shared" ref="BK51:BV51" si="157">BK16*100000/$H107</f>
        <v>34.116541408007684</v>
      </c>
      <c r="BL51" s="19">
        <f t="shared" si="157"/>
        <v>30.513090697110787</v>
      </c>
      <c r="BM51" s="19">
        <f t="shared" si="157"/>
        <v>35.33706503589211</v>
      </c>
      <c r="BN51" s="19">
        <f t="shared" si="157"/>
        <v>34.383894202687131</v>
      </c>
      <c r="BO51" s="19">
        <f t="shared" si="157"/>
        <v>37.789736326212257</v>
      </c>
      <c r="BP51" s="19">
        <f t="shared" si="157"/>
        <v>34.627998928264013</v>
      </c>
      <c r="BQ51" s="19">
        <f t="shared" si="157"/>
        <v>32.76815340005917</v>
      </c>
      <c r="BR51" s="19">
        <f t="shared" si="157"/>
        <v>32.907641814674527</v>
      </c>
      <c r="BS51" s="19">
        <f t="shared" si="157"/>
        <v>32.070711326982348</v>
      </c>
      <c r="BT51" s="19">
        <f t="shared" si="157"/>
        <v>31.326773115700409</v>
      </c>
      <c r="BU51" s="19">
        <f t="shared" si="157"/>
        <v>30.54796280076463</v>
      </c>
      <c r="BV51" s="19">
        <f t="shared" si="157"/>
        <v>31.733614324995219</v>
      </c>
      <c r="BW51" s="18">
        <f t="shared" ref="BW51:CN51" si="158">BW16*100000/$I107</f>
        <v>29.445116615434006</v>
      </c>
      <c r="BX51" s="19">
        <f t="shared" si="158"/>
        <v>24.91155821508973</v>
      </c>
      <c r="BY51" s="19">
        <f t="shared" si="158"/>
        <v>30.837402317062576</v>
      </c>
      <c r="BZ51" s="19">
        <f t="shared" si="158"/>
        <v>35.463012664621964</v>
      </c>
      <c r="CA51" s="19">
        <f t="shared" si="158"/>
        <v>56.370311175854312</v>
      </c>
      <c r="CB51" s="19">
        <f t="shared" si="158"/>
        <v>46.681843731463758</v>
      </c>
      <c r="CC51" s="19">
        <f t="shared" si="158"/>
        <v>40.825038589902249</v>
      </c>
      <c r="CD51" s="19">
        <f t="shared" si="158"/>
        <v>32.367765939513816</v>
      </c>
      <c r="CE51" s="19">
        <f t="shared" si="158"/>
        <v>33.437869825889493</v>
      </c>
      <c r="CF51" s="19">
        <f t="shared" si="158"/>
        <v>27.891740006178988</v>
      </c>
      <c r="CG51" s="19">
        <f t="shared" si="158"/>
        <v>26.902181573616531</v>
      </c>
      <c r="CH51" s="19">
        <f t="shared" si="158"/>
        <v>24.66992185365006</v>
      </c>
      <c r="CI51" s="27">
        <f t="shared" si="158"/>
        <v>27.339428322888313</v>
      </c>
      <c r="CJ51" s="27">
        <f t="shared" si="158"/>
        <v>26.867662093410864</v>
      </c>
      <c r="CK51" s="27">
        <f t="shared" si="158"/>
        <v>45.059428161797406</v>
      </c>
      <c r="CL51" s="27">
        <f t="shared" si="158"/>
        <v>41.734051568651481</v>
      </c>
      <c r="CM51" s="27">
        <f t="shared" si="158"/>
        <v>32.712960741570484</v>
      </c>
      <c r="CN51" s="27">
        <f t="shared" si="158"/>
        <v>32.666934767962928</v>
      </c>
      <c r="CO51" s="27">
        <f t="shared" ref="CO51:CP51" si="159">CO16*100000/$I107</f>
        <v>28.202415328029989</v>
      </c>
      <c r="CP51" s="27">
        <f t="shared" si="159"/>
        <v>27.9837919533941</v>
      </c>
      <c r="CQ51" s="27">
        <f t="shared" ref="CQ51" si="160">CQ16*100000/$I107</f>
        <v>23.473246539853601</v>
      </c>
      <c r="CR51" s="11"/>
      <c r="CS51" s="11">
        <f>CS16*100000/C107</f>
        <v>377.50247179761567</v>
      </c>
      <c r="CT51" s="11">
        <f>CT16*100000/D107</f>
        <v>387.34632781222717</v>
      </c>
      <c r="CU51" s="11">
        <f>CU16*100000/E107</f>
        <v>393.050704943136</v>
      </c>
      <c r="CV51" s="11">
        <f>CV16*100000/F107</f>
        <v>403.93812178574211</v>
      </c>
      <c r="CW51" s="11">
        <f>CW16*100000/G107</f>
        <v>402.66649533088457</v>
      </c>
      <c r="CX51" s="11">
        <f>CX16*100000/H107</f>
        <v>398.12318338135026</v>
      </c>
      <c r="CY51" s="11">
        <f>CY16*100000/I107</f>
        <v>409.80376250827749</v>
      </c>
      <c r="CZ51" s="11">
        <f t="shared" si="47"/>
        <v>282.16613329900895</v>
      </c>
      <c r="DA51" s="11">
        <f t="shared" si="48"/>
        <v>396.69594521560305</v>
      </c>
      <c r="DB51" s="11">
        <f>DB16*100000/J107</f>
        <v>376.22151106534528</v>
      </c>
      <c r="DC51" s="11"/>
      <c r="DD51" s="37">
        <f t="shared" si="49"/>
        <v>390.45940658468027</v>
      </c>
      <c r="DE51" s="37">
        <f t="shared" si="50"/>
        <v>392.90082433392115</v>
      </c>
      <c r="DF51" s="37">
        <f t="shared" si="51"/>
        <v>397.02496665066803</v>
      </c>
      <c r="DG51" s="42">
        <f>(CW51-DD51)/DD51</f>
        <v>3.1263400344171022E-2</v>
      </c>
      <c r="DH51" s="42">
        <f>(CX51-DE51)/DE51</f>
        <v>1.3291799670521168E-2</v>
      </c>
      <c r="DI51" s="42">
        <f>(CY51-DF51)/DF51</f>
        <v>3.2186378517734836E-2</v>
      </c>
      <c r="DJ51" s="42">
        <f t="shared" si="52"/>
        <v>-5.2398356105466719E-2</v>
      </c>
    </row>
    <row r="52" spans="1:114">
      <c r="A52" t="s">
        <v>29</v>
      </c>
      <c r="C52" s="21">
        <f t="shared" ref="C52:N52" si="161">C17*100000/$C108</f>
        <v>52.406659077156085</v>
      </c>
      <c r="D52" s="19">
        <f t="shared" si="161"/>
        <v>45.947645996114616</v>
      </c>
      <c r="E52" s="19">
        <f t="shared" si="161"/>
        <v>52.989236727602965</v>
      </c>
      <c r="F52" s="19">
        <f t="shared" si="161"/>
        <v>52.128034983464097</v>
      </c>
      <c r="G52" s="19">
        <f t="shared" si="161"/>
        <v>53.673132230301469</v>
      </c>
      <c r="H52" s="19">
        <f t="shared" si="161"/>
        <v>54.230380417685438</v>
      </c>
      <c r="I52" s="19">
        <f t="shared" si="161"/>
        <v>57.117939206856924</v>
      </c>
      <c r="J52" s="19">
        <f t="shared" si="161"/>
        <v>56.180749073529334</v>
      </c>
      <c r="K52" s="19">
        <f t="shared" si="161"/>
        <v>54.762299142006505</v>
      </c>
      <c r="L52" s="19">
        <f t="shared" si="161"/>
        <v>53.647802767238566</v>
      </c>
      <c r="M52" s="19">
        <f t="shared" si="161"/>
        <v>51.976058205086652</v>
      </c>
      <c r="N52" s="19">
        <f t="shared" si="161"/>
        <v>56.104760684340611</v>
      </c>
      <c r="O52" s="22">
        <f t="shared" ref="O52:Z52" si="162">O17*100000/$D108</f>
        <v>55.661821830813238</v>
      </c>
      <c r="P52" s="11">
        <f t="shared" si="162"/>
        <v>48.235210596037163</v>
      </c>
      <c r="Q52" s="11">
        <f t="shared" si="162"/>
        <v>54.428249117240263</v>
      </c>
      <c r="R52" s="11">
        <f t="shared" si="162"/>
        <v>55.334547437416326</v>
      </c>
      <c r="S52" s="11">
        <f t="shared" si="162"/>
        <v>61.099611751869617</v>
      </c>
      <c r="T52" s="11">
        <f t="shared" si="162"/>
        <v>56.240845757592389</v>
      </c>
      <c r="U52" s="11">
        <f t="shared" si="162"/>
        <v>55.737346690827906</v>
      </c>
      <c r="V52" s="11">
        <f t="shared" si="162"/>
        <v>55.309372484078104</v>
      </c>
      <c r="W52" s="11">
        <f t="shared" si="162"/>
        <v>49.670182936315925</v>
      </c>
      <c r="X52" s="11">
        <f t="shared" si="162"/>
        <v>53.673000517093541</v>
      </c>
      <c r="Y52" s="11">
        <f t="shared" si="162"/>
        <v>55.334547437416326</v>
      </c>
      <c r="Z52" s="11">
        <f t="shared" si="162"/>
        <v>56.568120150989301</v>
      </c>
      <c r="AA52" s="23">
        <f t="shared" ref="AA52:AL52" si="163">AA17*100000/$E108</f>
        <v>55.083055896924925</v>
      </c>
      <c r="AB52" s="11">
        <f t="shared" si="163"/>
        <v>59.858754342822635</v>
      </c>
      <c r="AC52" s="11">
        <f t="shared" si="163"/>
        <v>69.285132950694035</v>
      </c>
      <c r="AD52" s="11">
        <f t="shared" si="163"/>
        <v>64.309405250517884</v>
      </c>
      <c r="AE52" s="11">
        <f t="shared" si="163"/>
        <v>66.609741674719928</v>
      </c>
      <c r="AF52" s="11">
        <f t="shared" si="163"/>
        <v>62.634160245935966</v>
      </c>
      <c r="AG52" s="11">
        <f t="shared" si="163"/>
        <v>60.08378725388588</v>
      </c>
      <c r="AH52" s="11">
        <f t="shared" si="163"/>
        <v>54.9330339562161</v>
      </c>
      <c r="AI52" s="11">
        <f t="shared" si="163"/>
        <v>50.332361107812019</v>
      </c>
      <c r="AJ52" s="11">
        <f t="shared" si="163"/>
        <v>54.10791328231754</v>
      </c>
      <c r="AK52" s="11">
        <f t="shared" si="163"/>
        <v>49.557247747483068</v>
      </c>
      <c r="AL52" s="11">
        <f t="shared" si="163"/>
        <v>51.732565887761083</v>
      </c>
      <c r="AM52" s="24">
        <f t="shared" ref="AM52:AX52" si="164">AM17*100000/$F108</f>
        <v>53.607475038243145</v>
      </c>
      <c r="AN52" s="19">
        <f t="shared" si="164"/>
        <v>47.943663959133119</v>
      </c>
      <c r="AO52" s="19">
        <f t="shared" si="164"/>
        <v>57.681444410936322</v>
      </c>
      <c r="AP52" s="19">
        <f t="shared" si="164"/>
        <v>59.097397180713827</v>
      </c>
      <c r="AQ52" s="19">
        <f t="shared" si="164"/>
        <v>56.513904407786448</v>
      </c>
      <c r="AR52" s="19">
        <f t="shared" si="164"/>
        <v>53.433586101603801</v>
      </c>
      <c r="AS52" s="19">
        <f t="shared" si="164"/>
        <v>60.041365693898832</v>
      </c>
      <c r="AT52" s="19">
        <f t="shared" si="164"/>
        <v>59.147079734039359</v>
      </c>
      <c r="AU52" s="19">
        <f t="shared" si="164"/>
        <v>51.645014181884846</v>
      </c>
      <c r="AV52" s="19">
        <f t="shared" si="164"/>
        <v>54.476919721439863</v>
      </c>
      <c r="AW52" s="19">
        <f t="shared" si="164"/>
        <v>52.887078015023008</v>
      </c>
      <c r="AX52" s="19">
        <f t="shared" si="164"/>
        <v>54.427237168114331</v>
      </c>
      <c r="AY52" s="25">
        <f t="shared" ref="AY52:BJ52" si="165">AY17*100000/$G108</f>
        <v>52.696161837769885</v>
      </c>
      <c r="AZ52" s="19">
        <f t="shared" si="165"/>
        <v>48.467457492763664</v>
      </c>
      <c r="BA52" s="19">
        <f t="shared" si="165"/>
        <v>55.823901737922419</v>
      </c>
      <c r="BB52" s="19">
        <f t="shared" si="165"/>
        <v>54.597827697062627</v>
      </c>
      <c r="BC52" s="19">
        <f t="shared" si="165"/>
        <v>61.12854860858112</v>
      </c>
      <c r="BD52" s="19">
        <f t="shared" si="165"/>
        <v>59.90247456772132</v>
      </c>
      <c r="BE52" s="19">
        <f t="shared" si="165"/>
        <v>58.251027900440789</v>
      </c>
      <c r="BF52" s="19">
        <f t="shared" si="165"/>
        <v>54.297564666647986</v>
      </c>
      <c r="BG52" s="19">
        <f t="shared" si="165"/>
        <v>52.671139918568663</v>
      </c>
      <c r="BH52" s="19">
        <f t="shared" si="165"/>
        <v>55.723814061117537</v>
      </c>
      <c r="BI52" s="19">
        <f t="shared" si="165"/>
        <v>50.869561736080804</v>
      </c>
      <c r="BJ52" s="19">
        <f t="shared" si="165"/>
        <v>53.446819413806494</v>
      </c>
      <c r="BK52" s="26">
        <f t="shared" ref="BK52:BV52" si="166">BK17*100000/$H108</f>
        <v>53.681727829906819</v>
      </c>
      <c r="BL52" s="19">
        <f t="shared" si="166"/>
        <v>49.575336966701151</v>
      </c>
      <c r="BM52" s="19">
        <f t="shared" si="166"/>
        <v>56.344660086652311</v>
      </c>
      <c r="BN52" s="19">
        <f t="shared" si="166"/>
        <v>56.543757825474408</v>
      </c>
      <c r="BO52" s="19">
        <f t="shared" si="166"/>
        <v>60.326614863094171</v>
      </c>
      <c r="BP52" s="19">
        <f t="shared" si="166"/>
        <v>56.742855564296498</v>
      </c>
      <c r="BQ52" s="19">
        <f t="shared" si="166"/>
        <v>60.276840428388653</v>
      </c>
      <c r="BR52" s="19">
        <f t="shared" si="166"/>
        <v>58.484960778989816</v>
      </c>
      <c r="BS52" s="19">
        <f t="shared" si="166"/>
        <v>53.25864513490987</v>
      </c>
      <c r="BT52" s="19">
        <f t="shared" si="166"/>
        <v>53.681727829906819</v>
      </c>
      <c r="BU52" s="19">
        <f t="shared" si="166"/>
        <v>54.005261655492724</v>
      </c>
      <c r="BV52" s="19">
        <f t="shared" si="166"/>
        <v>56.245111217241266</v>
      </c>
      <c r="BW52" s="18">
        <f t="shared" ref="BW52:CN52" si="167">BW17*100000/$I108</f>
        <v>58.277756142992914</v>
      </c>
      <c r="BX52" s="19">
        <f t="shared" si="167"/>
        <v>49.588082223625662</v>
      </c>
      <c r="BY52" s="19">
        <f t="shared" si="167"/>
        <v>56.569529646023284</v>
      </c>
      <c r="BZ52" s="19">
        <f t="shared" si="167"/>
        <v>55.282170546857763</v>
      </c>
      <c r="CA52" s="19">
        <f t="shared" si="167"/>
        <v>71.126590228894926</v>
      </c>
      <c r="CB52" s="19">
        <f t="shared" si="167"/>
        <v>75.137208960910584</v>
      </c>
      <c r="CC52" s="19">
        <f t="shared" si="167"/>
        <v>74.047905107770518</v>
      </c>
      <c r="CD52" s="19">
        <f t="shared" si="167"/>
        <v>65.754341680454203</v>
      </c>
      <c r="CE52" s="19">
        <f t="shared" si="167"/>
        <v>60.580148378038942</v>
      </c>
      <c r="CF52" s="19">
        <f t="shared" si="167"/>
        <v>57.980673273954721</v>
      </c>
      <c r="CG52" s="19">
        <f t="shared" si="167"/>
        <v>58.475811389018382</v>
      </c>
      <c r="CH52" s="19">
        <f t="shared" si="167"/>
        <v>62.337888686514937</v>
      </c>
      <c r="CI52" s="27">
        <f t="shared" si="167"/>
        <v>66.150452172505126</v>
      </c>
      <c r="CJ52" s="27">
        <f t="shared" si="167"/>
        <v>60.307822414753929</v>
      </c>
      <c r="CK52" s="27">
        <f t="shared" si="167"/>
        <v>87.515661837502108</v>
      </c>
      <c r="CL52" s="27">
        <f t="shared" si="167"/>
        <v>89.570485015016303</v>
      </c>
      <c r="CM52" s="27">
        <f t="shared" si="167"/>
        <v>79.494424373470792</v>
      </c>
      <c r="CN52" s="27">
        <f t="shared" si="167"/>
        <v>87.094794439697992</v>
      </c>
      <c r="CO52" s="27">
        <f t="shared" ref="CO52:CP52" si="168">CO17*100000/$I108</f>
        <v>69.591662072197579</v>
      </c>
      <c r="CP52" s="27">
        <f t="shared" si="168"/>
        <v>64.541253298548227</v>
      </c>
      <c r="CQ52" s="27">
        <f t="shared" ref="CQ52" si="169">CQ17*100000/$I108</f>
        <v>60.456363849273025</v>
      </c>
      <c r="CR52" s="11"/>
      <c r="CS52" s="11">
        <f>CS17*100000/C108</f>
        <v>641.16469851138322</v>
      </c>
      <c r="CT52" s="11">
        <f>CT17*100000/D108</f>
        <v>657.29285670769013</v>
      </c>
      <c r="CU52" s="11">
        <f>CU17*100000/E108</f>
        <v>698.5271595970911</v>
      </c>
      <c r="CV52" s="11">
        <f>CV17*100000/F108</f>
        <v>660.90216561281693</v>
      </c>
      <c r="CW52" s="11">
        <f>CW17*100000/G108</f>
        <v>657.87629963848326</v>
      </c>
      <c r="CX52" s="11">
        <f>CX17*100000/H108</f>
        <v>669.16750018105449</v>
      </c>
      <c r="CY52" s="11">
        <f>CY17*100000/I108</f>
        <v>745.15810626505686</v>
      </c>
      <c r="CZ52" s="11">
        <f t="shared" si="47"/>
        <v>660.18496981344185</v>
      </c>
      <c r="DA52" s="11">
        <f t="shared" si="48"/>
        <v>918.9268971685774</v>
      </c>
      <c r="DB52" s="11">
        <f>DB17*100000/J108</f>
        <v>880.24662641792236</v>
      </c>
      <c r="DC52" s="11"/>
      <c r="DD52" s="37">
        <f t="shared" si="49"/>
        <v>664.47172010724535</v>
      </c>
      <c r="DE52" s="37">
        <f t="shared" si="50"/>
        <v>663.15263601349284</v>
      </c>
      <c r="DF52" s="37">
        <f t="shared" si="51"/>
        <v>668.75319634742721</v>
      </c>
      <c r="DG52" s="42">
        <f>(CW52-DD52)/DD52</f>
        <v>-9.9258106390104749E-3</v>
      </c>
      <c r="DH52" s="42">
        <f>(CX52-DE52)/DE52</f>
        <v>9.0701051928552892E-3</v>
      </c>
      <c r="DI52" s="42">
        <f>(CY52-DF52)/DF52</f>
        <v>0.11424978652055096</v>
      </c>
      <c r="DJ52" s="42">
        <f t="shared" si="52"/>
        <v>0.31625034650394579</v>
      </c>
    </row>
    <row r="53" spans="1:114">
      <c r="A53" s="20" t="s">
        <v>38</v>
      </c>
      <c r="B53" s="20"/>
      <c r="C53" s="21">
        <f t="shared" ref="C53:N53" si="170">C18*100000/$C109</f>
        <v>48.697946913058502</v>
      </c>
      <c r="D53" s="19">
        <f t="shared" si="170"/>
        <v>49.121564071102874</v>
      </c>
      <c r="E53" s="19">
        <f t="shared" si="170"/>
        <v>49.878667076969414</v>
      </c>
      <c r="F53" s="19">
        <f t="shared" si="170"/>
        <v>49.130577202125096</v>
      </c>
      <c r="G53" s="19">
        <f t="shared" si="170"/>
        <v>53.754313416524319</v>
      </c>
      <c r="H53" s="19">
        <f t="shared" si="170"/>
        <v>56.196871923546134</v>
      </c>
      <c r="I53" s="19">
        <f t="shared" si="170"/>
        <v>60.00041321492327</v>
      </c>
      <c r="J53" s="19">
        <f t="shared" si="170"/>
        <v>55.935491123901734</v>
      </c>
      <c r="K53" s="19">
        <f t="shared" si="170"/>
        <v>50.924190275547019</v>
      </c>
      <c r="L53" s="19">
        <f t="shared" si="170"/>
        <v>53.916549774924292</v>
      </c>
      <c r="M53" s="19">
        <f t="shared" si="170"/>
        <v>46.45367728852554</v>
      </c>
      <c r="N53" s="19">
        <f t="shared" si="170"/>
        <v>50.004850911280506</v>
      </c>
      <c r="O53" s="22">
        <f t="shared" ref="O53:Z53" si="171">O18*100000/$D109</f>
        <v>50.264184828869759</v>
      </c>
      <c r="P53" s="11">
        <f t="shared" si="171"/>
        <v>44.737005709387908</v>
      </c>
      <c r="Q53" s="11">
        <f t="shared" si="171"/>
        <v>50.317933734407667</v>
      </c>
      <c r="R53" s="11">
        <f t="shared" si="171"/>
        <v>49.448993094878105</v>
      </c>
      <c r="S53" s="11">
        <f t="shared" si="171"/>
        <v>54.7074276866704</v>
      </c>
      <c r="T53" s="11">
        <f t="shared" si="171"/>
        <v>56.29302040003877</v>
      </c>
      <c r="U53" s="11">
        <f t="shared" si="171"/>
        <v>60.243564957075229</v>
      </c>
      <c r="V53" s="11">
        <f t="shared" si="171"/>
        <v>57.475496321872811</v>
      </c>
      <c r="W53" s="11">
        <f t="shared" si="171"/>
        <v>55.898861759427426</v>
      </c>
      <c r="X53" s="11">
        <f t="shared" si="171"/>
        <v>51.813944938546186</v>
      </c>
      <c r="Y53" s="11">
        <f t="shared" si="171"/>
        <v>48.418805738734811</v>
      </c>
      <c r="Z53" s="11">
        <f t="shared" si="171"/>
        <v>52.199145428234552</v>
      </c>
      <c r="AA53" s="23">
        <f t="shared" ref="AA53:AL53" si="172">AA18*100000/$E109</f>
        <v>51.562255397270413</v>
      </c>
      <c r="AB53" s="11">
        <f t="shared" si="172"/>
        <v>47.426245606045512</v>
      </c>
      <c r="AC53" s="11">
        <f t="shared" si="172"/>
        <v>53.68807548351289</v>
      </c>
      <c r="AD53" s="11">
        <f t="shared" si="172"/>
        <v>55.155691861044303</v>
      </c>
      <c r="AE53" s="11">
        <f t="shared" si="172"/>
        <v>59.914326782131013</v>
      </c>
      <c r="AF53" s="11">
        <f t="shared" si="172"/>
        <v>64.939801044587071</v>
      </c>
      <c r="AG53" s="11">
        <f t="shared" si="172"/>
        <v>64.210440178177521</v>
      </c>
      <c r="AH53" s="11">
        <f t="shared" si="172"/>
        <v>59.22054449457071</v>
      </c>
      <c r="AI53" s="11">
        <f t="shared" si="172"/>
        <v>53.554655812828216</v>
      </c>
      <c r="AJ53" s="11">
        <f t="shared" si="172"/>
        <v>54.195070232114645</v>
      </c>
      <c r="AK53" s="11">
        <f t="shared" si="172"/>
        <v>49.142912035521654</v>
      </c>
      <c r="AL53" s="11">
        <f t="shared" si="172"/>
        <v>50.521581965929954</v>
      </c>
      <c r="AM53" s="24">
        <f t="shared" ref="AM53:AX53" si="173">AM18*100000/$F109</f>
        <v>48.626910317667544</v>
      </c>
      <c r="AN53" s="19">
        <f t="shared" si="173"/>
        <v>45.605946951883297</v>
      </c>
      <c r="AO53" s="19">
        <f t="shared" si="173"/>
        <v>48.361913531195242</v>
      </c>
      <c r="AP53" s="19">
        <f t="shared" si="173"/>
        <v>50.685052025935768</v>
      </c>
      <c r="AQ53" s="19">
        <f t="shared" si="173"/>
        <v>56.055653565107768</v>
      </c>
      <c r="AR53" s="19">
        <f t="shared" si="173"/>
        <v>58.140294952023218</v>
      </c>
      <c r="AS53" s="19">
        <f t="shared" si="173"/>
        <v>62.09758029667627</v>
      </c>
      <c r="AT53" s="19">
        <f t="shared" si="173"/>
        <v>57.354137818822053</v>
      </c>
      <c r="AU53" s="19">
        <f t="shared" si="173"/>
        <v>51.594874326157338</v>
      </c>
      <c r="AV53" s="19">
        <f t="shared" si="173"/>
        <v>50.69388525215151</v>
      </c>
      <c r="AW53" s="19">
        <f t="shared" si="173"/>
        <v>50.844050097819149</v>
      </c>
      <c r="AX53" s="19">
        <f t="shared" si="173"/>
        <v>50.561386858915355</v>
      </c>
      <c r="AY53" s="25">
        <f t="shared" ref="AY53:BJ53" si="174">AY18*100000/$G109</f>
        <v>49.687472932486983</v>
      </c>
      <c r="AZ53" s="19">
        <f t="shared" si="174"/>
        <v>45.572550098744934</v>
      </c>
      <c r="BA53" s="19">
        <f t="shared" si="174"/>
        <v>53.978623724847537</v>
      </c>
      <c r="BB53" s="19">
        <f t="shared" si="174"/>
        <v>49.008995291805746</v>
      </c>
      <c r="BC53" s="19">
        <f t="shared" si="174"/>
        <v>55.291522016555383</v>
      </c>
      <c r="BD53" s="19">
        <f t="shared" si="174"/>
        <v>60.816268519245462</v>
      </c>
      <c r="BE53" s="19">
        <f t="shared" si="174"/>
        <v>62.922192624736574</v>
      </c>
      <c r="BF53" s="19">
        <f t="shared" si="174"/>
        <v>59.661975390294266</v>
      </c>
      <c r="BG53" s="19">
        <f t="shared" si="174"/>
        <v>54.780460936561724</v>
      </c>
      <c r="BH53" s="19">
        <f t="shared" si="174"/>
        <v>52.101795965560477</v>
      </c>
      <c r="BI53" s="19">
        <f t="shared" si="174"/>
        <v>51.352827141431838</v>
      </c>
      <c r="BJ53" s="19">
        <f t="shared" si="174"/>
        <v>54.392759427601014</v>
      </c>
      <c r="BK53" s="26">
        <f t="shared" ref="BK53:BV53" si="175">BK18*100000/$H109</f>
        <v>51.539462672458889</v>
      </c>
      <c r="BL53" s="19">
        <f t="shared" si="175"/>
        <v>45.469822914324411</v>
      </c>
      <c r="BM53" s="19">
        <f t="shared" si="175"/>
        <v>51.749363759195525</v>
      </c>
      <c r="BN53" s="19">
        <f t="shared" si="175"/>
        <v>51.215865163739899</v>
      </c>
      <c r="BO53" s="19">
        <f t="shared" si="175"/>
        <v>56.961907413155394</v>
      </c>
      <c r="BP53" s="19">
        <f t="shared" si="175"/>
        <v>58.247551569417304</v>
      </c>
      <c r="BQ53" s="19">
        <f t="shared" si="175"/>
        <v>62.174451067115257</v>
      </c>
      <c r="BR53" s="19">
        <f t="shared" si="175"/>
        <v>58.501182049224077</v>
      </c>
      <c r="BS53" s="19">
        <f t="shared" si="175"/>
        <v>56.008606644226489</v>
      </c>
      <c r="BT53" s="19">
        <f t="shared" si="175"/>
        <v>55.029068239455512</v>
      </c>
      <c r="BU53" s="19">
        <f t="shared" si="175"/>
        <v>52.396558776633498</v>
      </c>
      <c r="BV53" s="19">
        <f t="shared" si="175"/>
        <v>53.813391112105812</v>
      </c>
      <c r="BW53" s="18">
        <f t="shared" ref="BW53:CN53" si="176">BW18*100000/$I109</f>
        <v>52.332063309032684</v>
      </c>
      <c r="BX53" s="19">
        <f t="shared" si="176"/>
        <v>46.966008036926794</v>
      </c>
      <c r="BY53" s="19">
        <f t="shared" si="176"/>
        <v>53.044064170380068</v>
      </c>
      <c r="BZ53" s="19">
        <f t="shared" si="176"/>
        <v>52.036843439693527</v>
      </c>
      <c r="CA53" s="19">
        <f t="shared" si="176"/>
        <v>50.404451220994645</v>
      </c>
      <c r="CB53" s="19">
        <f t="shared" si="176"/>
        <v>58.375387693151943</v>
      </c>
      <c r="CC53" s="19">
        <f t="shared" si="176"/>
        <v>64.757346633277876</v>
      </c>
      <c r="CD53" s="19">
        <f t="shared" si="176"/>
        <v>65.590908617294332</v>
      </c>
      <c r="CE53" s="19">
        <f t="shared" si="176"/>
        <v>62.708173422570773</v>
      </c>
      <c r="CF53" s="19">
        <f t="shared" si="176"/>
        <v>59.443388985173016</v>
      </c>
      <c r="CG53" s="19">
        <f t="shared" si="176"/>
        <v>58.653241687824092</v>
      </c>
      <c r="CH53" s="19">
        <f t="shared" si="176"/>
        <v>68.334716814681812</v>
      </c>
      <c r="CI53" s="27">
        <f t="shared" si="176"/>
        <v>66.945446841321058</v>
      </c>
      <c r="CJ53" s="27">
        <f t="shared" si="176"/>
        <v>63.211783787914044</v>
      </c>
      <c r="CK53" s="27">
        <f t="shared" si="176"/>
        <v>108.30227736080383</v>
      </c>
      <c r="CL53" s="27">
        <f t="shared" si="176"/>
        <v>92.864014781832523</v>
      </c>
      <c r="CM53" s="27">
        <f t="shared" si="176"/>
        <v>93.445771583177333</v>
      </c>
      <c r="CN53" s="27">
        <f t="shared" si="176"/>
        <v>102.94490502603145</v>
      </c>
      <c r="CO53" s="27">
        <f t="shared" ref="CO53:CP53" si="177">CO18*100000/$I109</f>
        <v>84.901761247008722</v>
      </c>
      <c r="CP53" s="27">
        <f t="shared" si="177"/>
        <v>75.211603182817512</v>
      </c>
      <c r="CQ53" s="27">
        <f t="shared" ref="CQ53" si="178">CQ18*100000/$I109</f>
        <v>64.514224387939748</v>
      </c>
      <c r="CR53" s="11"/>
      <c r="CS53" s="11">
        <f>CS18*100000/C109</f>
        <v>624.01511319242866</v>
      </c>
      <c r="CT53" s="11">
        <f>CT18*100000/D109</f>
        <v>631.81838459814367</v>
      </c>
      <c r="CU53" s="11">
        <f>CU18*100000/E109</f>
        <v>663.53160089373387</v>
      </c>
      <c r="CV53" s="11">
        <f>CV18*100000/F109</f>
        <v>630.62168599435449</v>
      </c>
      <c r="CW53" s="11">
        <f>CW18*100000/G109</f>
        <v>649.56744406987195</v>
      </c>
      <c r="CX53" s="11">
        <f>CX18*100000/H109</f>
        <v>653.10723138105209</v>
      </c>
      <c r="CY53" s="11">
        <f>CY18*100000/I109</f>
        <v>692.64659403100154</v>
      </c>
      <c r="CZ53" s="11">
        <f t="shared" si="47"/>
        <v>749.84435576093119</v>
      </c>
      <c r="DA53" s="11">
        <f t="shared" si="48"/>
        <v>1046.7126074837859</v>
      </c>
      <c r="DB53" s="11">
        <f>DB18*100000/J109</f>
        <v>999.79247434790818</v>
      </c>
      <c r="DC53" s="11"/>
      <c r="DD53" s="37">
        <f t="shared" si="49"/>
        <v>637.49669616966526</v>
      </c>
      <c r="DE53" s="37">
        <f t="shared" si="50"/>
        <v>639.9108457497066</v>
      </c>
      <c r="DF53" s="37">
        <f t="shared" si="51"/>
        <v>645.72926938743115</v>
      </c>
      <c r="DG53" s="42">
        <f>(CW53-DD53)/DD53</f>
        <v>1.8934604638318239E-2</v>
      </c>
      <c r="DH53" s="42">
        <f>(CX53-DE53)/DE53</f>
        <v>2.0622225297470737E-2</v>
      </c>
      <c r="DI53" s="42">
        <f>(CY53-DF53)/DF53</f>
        <v>7.2657887551044964E-2</v>
      </c>
      <c r="DJ53" s="42">
        <f t="shared" si="52"/>
        <v>0.54831524873629767</v>
      </c>
    </row>
    <row r="54" spans="1:114">
      <c r="A54" t="s">
        <v>30</v>
      </c>
      <c r="C54" s="21">
        <f t="shared" ref="C54:N54" si="179">C19*100000/$C110</f>
        <v>51.334130530998429</v>
      </c>
      <c r="D54" s="19">
        <f t="shared" si="179"/>
        <v>46.133965881989994</v>
      </c>
      <c r="E54" s="19">
        <f t="shared" si="179"/>
        <v>48.588701989596458</v>
      </c>
      <c r="F54" s="19">
        <f t="shared" si="179"/>
        <v>50.828110368465516</v>
      </c>
      <c r="G54" s="19">
        <f t="shared" si="179"/>
        <v>51.710954056288898</v>
      </c>
      <c r="H54" s="19">
        <f t="shared" si="179"/>
        <v>51.818617920657601</v>
      </c>
      <c r="I54" s="19">
        <f t="shared" si="179"/>
        <v>54.16569016389537</v>
      </c>
      <c r="J54" s="19">
        <f t="shared" si="179"/>
        <v>54.574812848496443</v>
      </c>
      <c r="K54" s="19">
        <f t="shared" si="179"/>
        <v>50.892708687086746</v>
      </c>
      <c r="L54" s="19">
        <f t="shared" si="179"/>
        <v>52.830658245723427</v>
      </c>
      <c r="M54" s="19">
        <f t="shared" si="179"/>
        <v>51.592523805483324</v>
      </c>
      <c r="N54" s="19">
        <f t="shared" si="179"/>
        <v>54.047259913089789</v>
      </c>
      <c r="O54" s="22">
        <f t="shared" ref="O54:Z54" si="180">O19*100000/$D110</f>
        <v>53.835279453895609</v>
      </c>
      <c r="P54" s="11">
        <f t="shared" si="180"/>
        <v>48.099698100827027</v>
      </c>
      <c r="Q54" s="11">
        <f t="shared" si="180"/>
        <v>53.995790126089695</v>
      </c>
      <c r="R54" s="11">
        <f t="shared" si="180"/>
        <v>53.813878030936401</v>
      </c>
      <c r="S54" s="11">
        <f t="shared" si="180"/>
        <v>56.6923694189503</v>
      </c>
      <c r="T54" s="11">
        <f t="shared" si="180"/>
        <v>55.525991867673291</v>
      </c>
      <c r="U54" s="11">
        <f t="shared" si="180"/>
        <v>58.190469026095073</v>
      </c>
      <c r="V54" s="11">
        <f t="shared" si="180"/>
        <v>56.242939536806865</v>
      </c>
      <c r="W54" s="11">
        <f t="shared" si="180"/>
        <v>51.56672862021923</v>
      </c>
      <c r="X54" s="11">
        <f t="shared" si="180"/>
        <v>53.353747437313359</v>
      </c>
      <c r="Y54" s="11">
        <f t="shared" si="180"/>
        <v>57.601929894716768</v>
      </c>
      <c r="Z54" s="11">
        <f t="shared" si="180"/>
        <v>63.872546821765631</v>
      </c>
      <c r="AA54" s="23">
        <f t="shared" ref="AA54:AL54" si="181">AA19*100000/$E110</f>
        <v>65.52369649712827</v>
      </c>
      <c r="AB54" s="11">
        <f t="shared" si="181"/>
        <v>69.338650607162165</v>
      </c>
      <c r="AC54" s="11">
        <f t="shared" si="181"/>
        <v>73.206737782795429</v>
      </c>
      <c r="AD54" s="11">
        <f t="shared" si="181"/>
        <v>60.731093980066177</v>
      </c>
      <c r="AE54" s="11">
        <f t="shared" si="181"/>
        <v>57.06491245371047</v>
      </c>
      <c r="AF54" s="11">
        <f t="shared" si="181"/>
        <v>55.545306777568833</v>
      </c>
      <c r="AG54" s="11">
        <f t="shared" si="181"/>
        <v>53.823795452149639</v>
      </c>
      <c r="AH54" s="11">
        <f t="shared" si="181"/>
        <v>52.612361556484274</v>
      </c>
      <c r="AI54" s="11">
        <f t="shared" si="181"/>
        <v>50.168240538913807</v>
      </c>
      <c r="AJ54" s="11">
        <f t="shared" si="181"/>
        <v>54.365752721263085</v>
      </c>
      <c r="AK54" s="11">
        <f t="shared" si="181"/>
        <v>49.9450816633965</v>
      </c>
      <c r="AL54" s="11">
        <f t="shared" si="181"/>
        <v>55.927864849884216</v>
      </c>
      <c r="AM54" s="24">
        <f t="shared" ref="AM54:AX54" si="182">AM19*100000/$F110</f>
        <v>54.30017482882883</v>
      </c>
      <c r="AN54" s="19">
        <f t="shared" si="182"/>
        <v>49.264952551738759</v>
      </c>
      <c r="AO54" s="19">
        <f t="shared" si="182"/>
        <v>56.443047202517064</v>
      </c>
      <c r="AP54" s="19">
        <f t="shared" si="182"/>
        <v>56.358599030154963</v>
      </c>
      <c r="AQ54" s="19">
        <f t="shared" si="182"/>
        <v>58.279794951392688</v>
      </c>
      <c r="AR54" s="19">
        <f t="shared" si="182"/>
        <v>56.791395913510712</v>
      </c>
      <c r="AS54" s="19">
        <f t="shared" si="182"/>
        <v>63.811150241110091</v>
      </c>
      <c r="AT54" s="19">
        <f t="shared" si="182"/>
        <v>57.857554089582202</v>
      </c>
      <c r="AU54" s="19">
        <f t="shared" si="182"/>
        <v>52.801219769401598</v>
      </c>
      <c r="AV54" s="19">
        <f t="shared" si="182"/>
        <v>54.162946548740422</v>
      </c>
      <c r="AW54" s="19">
        <f t="shared" si="182"/>
        <v>52.220638584412178</v>
      </c>
      <c r="AX54" s="19">
        <f t="shared" si="182"/>
        <v>53.983494182470963</v>
      </c>
      <c r="AY54" s="25">
        <f t="shared" ref="AY54:BJ54" si="183">AY19*100000/$G110</f>
        <v>53.968421786435847</v>
      </c>
      <c r="AZ54" s="19">
        <f t="shared" si="183"/>
        <v>48.3346450731201</v>
      </c>
      <c r="BA54" s="19">
        <f t="shared" si="183"/>
        <v>52.504692883350074</v>
      </c>
      <c r="BB54" s="19">
        <f t="shared" si="183"/>
        <v>55.537454927153689</v>
      </c>
      <c r="BC54" s="19">
        <f t="shared" si="183"/>
        <v>58.1174087491394</v>
      </c>
      <c r="BD54" s="19">
        <f t="shared" si="183"/>
        <v>54.031604329015089</v>
      </c>
      <c r="BE54" s="19">
        <f t="shared" si="183"/>
        <v>56.916940440133807</v>
      </c>
      <c r="BF54" s="19">
        <f t="shared" si="183"/>
        <v>52.683710087324592</v>
      </c>
      <c r="BG54" s="19">
        <f t="shared" si="183"/>
        <v>52.15718889916424</v>
      </c>
      <c r="BH54" s="19">
        <f t="shared" si="183"/>
        <v>52.494162459586867</v>
      </c>
      <c r="BI54" s="19">
        <f t="shared" si="183"/>
        <v>50.356486435655846</v>
      </c>
      <c r="BJ54" s="19">
        <f t="shared" si="183"/>
        <v>54.136908566647158</v>
      </c>
      <c r="BK54" s="26">
        <f t="shared" ref="BK54:BV54" si="184">BK19*100000/$H110</f>
        <v>52.380064980159716</v>
      </c>
      <c r="BL54" s="19">
        <f t="shared" si="184"/>
        <v>47.67150939864316</v>
      </c>
      <c r="BM54" s="19">
        <f t="shared" si="184"/>
        <v>55.456321293417197</v>
      </c>
      <c r="BN54" s="19">
        <f t="shared" si="184"/>
        <v>55.257515613308719</v>
      </c>
      <c r="BO54" s="19">
        <f t="shared" si="184"/>
        <v>58.040795134827398</v>
      </c>
      <c r="BP54" s="19">
        <f t="shared" si="184"/>
        <v>55.843469196786337</v>
      </c>
      <c r="BQ54" s="19">
        <f t="shared" si="184"/>
        <v>58.72091982993534</v>
      </c>
      <c r="BR54" s="19">
        <f t="shared" si="184"/>
        <v>57.465305008197596</v>
      </c>
      <c r="BS54" s="19">
        <f t="shared" si="184"/>
        <v>55.445857836569381</v>
      </c>
      <c r="BT54" s="19">
        <f t="shared" si="184"/>
        <v>54.79712351200488</v>
      </c>
      <c r="BU54" s="19">
        <f t="shared" si="184"/>
        <v>53.510118319723688</v>
      </c>
      <c r="BV54" s="19">
        <f t="shared" si="184"/>
        <v>56.084128704286073</v>
      </c>
      <c r="BW54" s="18">
        <f t="shared" ref="BW54:CN54" si="185">BW19*100000/$I110</f>
        <v>56.443942212134594</v>
      </c>
      <c r="BX54" s="19">
        <f t="shared" si="185"/>
        <v>48.416174454623928</v>
      </c>
      <c r="BY54" s="19">
        <f t="shared" si="185"/>
        <v>58.128525601664037</v>
      </c>
      <c r="BZ54" s="19">
        <f t="shared" si="185"/>
        <v>65.116427069341711</v>
      </c>
      <c r="CA54" s="19">
        <f t="shared" si="185"/>
        <v>89.594879532010253</v>
      </c>
      <c r="CB54" s="19">
        <f t="shared" si="185"/>
        <v>71.729976672679527</v>
      </c>
      <c r="CC54" s="19">
        <f t="shared" si="185"/>
        <v>68.080045995365737</v>
      </c>
      <c r="CD54" s="19">
        <f t="shared" si="185"/>
        <v>60.676198011754856</v>
      </c>
      <c r="CE54" s="19">
        <f t="shared" si="185"/>
        <v>58.274106882240652</v>
      </c>
      <c r="CF54" s="19">
        <f t="shared" si="185"/>
        <v>57.650187108340859</v>
      </c>
      <c r="CG54" s="19">
        <f t="shared" si="185"/>
        <v>59.261979857581991</v>
      </c>
      <c r="CH54" s="19">
        <f t="shared" si="185"/>
        <v>64.159750082695368</v>
      </c>
      <c r="CI54" s="27">
        <f t="shared" si="185"/>
        <v>63.567026297490564</v>
      </c>
      <c r="CJ54" s="27">
        <f t="shared" si="185"/>
        <v>56.350354246049626</v>
      </c>
      <c r="CK54" s="27">
        <f t="shared" si="185"/>
        <v>76.762929515471185</v>
      </c>
      <c r="CL54" s="27">
        <f t="shared" si="185"/>
        <v>80.111298968733408</v>
      </c>
      <c r="CM54" s="27">
        <f t="shared" si="185"/>
        <v>86.943220492936135</v>
      </c>
      <c r="CN54" s="27">
        <f t="shared" si="185"/>
        <v>78.884256746730472</v>
      </c>
      <c r="CO54" s="27">
        <f t="shared" ref="CO54:CP54" si="186">CO19*100000/$I110</f>
        <v>66.780213133074497</v>
      </c>
      <c r="CP54" s="27">
        <f t="shared" si="186"/>
        <v>59.969088934668427</v>
      </c>
      <c r="CQ54" s="27">
        <f t="shared" ref="CQ54" si="187">CQ19*100000/$I110</f>
        <v>55.060920046656719</v>
      </c>
      <c r="CR54" s="11"/>
      <c r="CS54" s="11">
        <f>CS19*100000/C110</f>
        <v>618.51813441177205</v>
      </c>
      <c r="CT54" s="11">
        <f>CT19*100000/D110</f>
        <v>662.79136833528923</v>
      </c>
      <c r="CU54" s="11">
        <f>CU19*100000/E110</f>
        <v>698.25349488052291</v>
      </c>
      <c r="CV54" s="11">
        <f>CV19*100000/F110</f>
        <v>666.27496789386043</v>
      </c>
      <c r="CW54" s="11">
        <f>CW19*100000/G110</f>
        <v>641.23962463672672</v>
      </c>
      <c r="CX54" s="11">
        <f>CX19*100000/H110</f>
        <v>660.6731288278595</v>
      </c>
      <c r="CY54" s="11">
        <f>CY19*100000/I110</f>
        <v>757.53219348043353</v>
      </c>
      <c r="CZ54" s="11">
        <f t="shared" si="47"/>
        <v>620.5338643524484</v>
      </c>
      <c r="DA54" s="11">
        <f t="shared" si="48"/>
        <v>867.80821604356618</v>
      </c>
      <c r="DB54" s="11">
        <f>DB19*100000/J110</f>
        <v>827.37848580326465</v>
      </c>
      <c r="DC54" s="11"/>
      <c r="DD54" s="37">
        <f t="shared" si="49"/>
        <v>661.4594913803611</v>
      </c>
      <c r="DE54" s="37">
        <f t="shared" si="50"/>
        <v>657.41551803163418</v>
      </c>
      <c r="DF54" s="37">
        <f t="shared" si="51"/>
        <v>665.8465169148518</v>
      </c>
      <c r="DG54" s="42">
        <f>(CW54-DD54)/DD54</f>
        <v>-3.0568563921335119E-2</v>
      </c>
      <c r="DH54" s="42">
        <f>(CX54-DE54)/DE54</f>
        <v>4.9551778241848088E-3</v>
      </c>
      <c r="DI54" s="42">
        <f>(CY54-DF54)/DF54</f>
        <v>0.13769791421362418</v>
      </c>
      <c r="DJ54" s="42">
        <f t="shared" si="52"/>
        <v>0.24259640140021863</v>
      </c>
    </row>
    <row r="55" spans="1:114">
      <c r="A55" t="s">
        <v>26</v>
      </c>
      <c r="C55" s="21">
        <f t="shared" ref="C55:N55" si="188">C20*100000/$C111</f>
        <v>44.999449105627647</v>
      </c>
      <c r="D55" s="19">
        <f t="shared" si="188"/>
        <v>38.247961626416242</v>
      </c>
      <c r="E55" s="19">
        <f t="shared" si="188"/>
        <v>45.282069511734171</v>
      </c>
      <c r="F55" s="19">
        <f t="shared" si="188"/>
        <v>46.381148868815096</v>
      </c>
      <c r="G55" s="19">
        <f t="shared" si="188"/>
        <v>44.842437768901796</v>
      </c>
      <c r="H55" s="19">
        <f t="shared" si="188"/>
        <v>46.004321660673064</v>
      </c>
      <c r="I55" s="19">
        <f t="shared" si="188"/>
        <v>41.827820103765539</v>
      </c>
      <c r="J55" s="19">
        <f t="shared" si="188"/>
        <v>43.868967481201551</v>
      </c>
      <c r="K55" s="19">
        <f t="shared" si="188"/>
        <v>44.842437768901796</v>
      </c>
      <c r="L55" s="19">
        <f t="shared" si="188"/>
        <v>48.265284909525256</v>
      </c>
      <c r="M55" s="19">
        <f t="shared" si="188"/>
        <v>42.298854113943079</v>
      </c>
      <c r="N55" s="19">
        <f t="shared" si="188"/>
        <v>43.492140273059519</v>
      </c>
      <c r="O55" s="22">
        <f t="shared" ref="O55:Z55" si="189">O20*100000/$D111</f>
        <v>44.069527482281678</v>
      </c>
      <c r="P55" s="11">
        <f t="shared" si="189"/>
        <v>39.606395449727657</v>
      </c>
      <c r="Q55" s="11">
        <f t="shared" si="189"/>
        <v>44.537688184997137</v>
      </c>
      <c r="R55" s="11">
        <f t="shared" si="189"/>
        <v>54.306641514993004</v>
      </c>
      <c r="S55" s="11">
        <f t="shared" si="189"/>
        <v>54.837223644737186</v>
      </c>
      <c r="T55" s="11">
        <f t="shared" si="189"/>
        <v>46.06701314720096</v>
      </c>
      <c r="U55" s="11">
        <f t="shared" si="189"/>
        <v>44.163159622824772</v>
      </c>
      <c r="V55" s="11">
        <f t="shared" si="189"/>
        <v>45.161902455284412</v>
      </c>
      <c r="W55" s="11">
        <f t="shared" si="189"/>
        <v>42.633834660620941</v>
      </c>
      <c r="X55" s="11">
        <f t="shared" si="189"/>
        <v>47.658759536433514</v>
      </c>
      <c r="Y55" s="11">
        <f t="shared" si="189"/>
        <v>44.288002476882227</v>
      </c>
      <c r="Z55" s="11">
        <f t="shared" si="189"/>
        <v>46.940913125603146</v>
      </c>
      <c r="AA55" s="23">
        <f t="shared" ref="AA55:AL55" si="190">AA20*100000/$E111</f>
        <v>45.514261342764101</v>
      </c>
      <c r="AB55" s="11">
        <f t="shared" si="190"/>
        <v>44.580316171571951</v>
      </c>
      <c r="AC55" s="11">
        <f t="shared" si="190"/>
        <v>47.506677707974021</v>
      </c>
      <c r="AD55" s="11">
        <f t="shared" si="190"/>
        <v>45.296340802819266</v>
      </c>
      <c r="AE55" s="11">
        <f t="shared" si="190"/>
        <v>48.160439327808525</v>
      </c>
      <c r="AF55" s="11">
        <f t="shared" si="190"/>
        <v>44.113343585975876</v>
      </c>
      <c r="AG55" s="11">
        <f t="shared" si="190"/>
        <v>48.37835986775336</v>
      </c>
      <c r="AH55" s="11">
        <f t="shared" si="190"/>
        <v>44.642579182984761</v>
      </c>
      <c r="AI55" s="11">
        <f t="shared" si="190"/>
        <v>44.393527137333521</v>
      </c>
      <c r="AJ55" s="11">
        <f t="shared" si="190"/>
        <v>46.977442110965136</v>
      </c>
      <c r="AK55" s="11">
        <f t="shared" si="190"/>
        <v>46.417075008249846</v>
      </c>
      <c r="AL55" s="11">
        <f t="shared" si="190"/>
        <v>44.673710688691166</v>
      </c>
      <c r="AM55" s="24">
        <f t="shared" ref="AM55:AX55" si="191">AM20*100000/$F111</f>
        <v>44.761881390643865</v>
      </c>
      <c r="AN55" s="19">
        <f t="shared" si="191"/>
        <v>42.680655815922741</v>
      </c>
      <c r="AO55" s="19">
        <f t="shared" si="191"/>
        <v>52.962531416410684</v>
      </c>
      <c r="AP55" s="19">
        <f t="shared" si="191"/>
        <v>53.614855850278495</v>
      </c>
      <c r="AQ55" s="19">
        <f t="shared" si="191"/>
        <v>50.260044476101164</v>
      </c>
      <c r="AR55" s="19">
        <f t="shared" si="191"/>
        <v>49.141774018042049</v>
      </c>
      <c r="AS55" s="19">
        <f t="shared" si="191"/>
        <v>48.209881969659456</v>
      </c>
      <c r="AT55" s="19">
        <f t="shared" si="191"/>
        <v>45.724836507305881</v>
      </c>
      <c r="AU55" s="19">
        <f t="shared" si="191"/>
        <v>44.389124571290829</v>
      </c>
      <c r="AV55" s="19">
        <f t="shared" si="191"/>
        <v>47.930314355144681</v>
      </c>
      <c r="AW55" s="19">
        <f t="shared" si="191"/>
        <v>42.9291603621581</v>
      </c>
      <c r="AX55" s="19">
        <f t="shared" si="191"/>
        <v>43.923178547099532</v>
      </c>
      <c r="AY55" s="25">
        <f t="shared" ref="AY55:BJ55" si="192">AY20*100000/$G111</f>
        <v>44.355529170959016</v>
      </c>
      <c r="AZ55" s="19">
        <f t="shared" si="192"/>
        <v>43.467193296678758</v>
      </c>
      <c r="BA55" s="19">
        <f t="shared" si="192"/>
        <v>49.777441231221268</v>
      </c>
      <c r="BB55" s="19">
        <f t="shared" si="192"/>
        <v>51.584745251308689</v>
      </c>
      <c r="BC55" s="19">
        <f t="shared" si="192"/>
        <v>50.880203006189866</v>
      </c>
      <c r="BD55" s="19">
        <f t="shared" si="192"/>
        <v>45.06007141607784</v>
      </c>
      <c r="BE55" s="19">
        <f t="shared" si="192"/>
        <v>45.366394131346894</v>
      </c>
      <c r="BF55" s="19">
        <f t="shared" si="192"/>
        <v>41.200405203687758</v>
      </c>
      <c r="BG55" s="19">
        <f t="shared" si="192"/>
        <v>47.173698151434309</v>
      </c>
      <c r="BH55" s="19">
        <f t="shared" si="192"/>
        <v>45.427658674400703</v>
      </c>
      <c r="BI55" s="19">
        <f t="shared" si="192"/>
        <v>45.305129588293084</v>
      </c>
      <c r="BJ55" s="19">
        <f t="shared" si="192"/>
        <v>44.937542329970213</v>
      </c>
      <c r="BK55" s="26">
        <f t="shared" ref="BK55:BV55" si="193">BK20*100000/$H111</f>
        <v>47.017820639998384</v>
      </c>
      <c r="BL55" s="19">
        <f t="shared" si="193"/>
        <v>41.365905878205211</v>
      </c>
      <c r="BM55" s="19">
        <f t="shared" si="193"/>
        <v>49.706299013175681</v>
      </c>
      <c r="BN55" s="19">
        <f t="shared" si="193"/>
        <v>51.539352449432933</v>
      </c>
      <c r="BO55" s="19">
        <f t="shared" si="193"/>
        <v>52.578082729978703</v>
      </c>
      <c r="BP55" s="19">
        <f t="shared" si="193"/>
        <v>48.66756873262991</v>
      </c>
      <c r="BQ55" s="19">
        <f t="shared" si="193"/>
        <v>47.842694686314147</v>
      </c>
      <c r="BR55" s="19">
        <f t="shared" si="193"/>
        <v>45.856886797035465</v>
      </c>
      <c r="BS55" s="19">
        <f t="shared" si="193"/>
        <v>46.62065906214265</v>
      </c>
      <c r="BT55" s="19">
        <f t="shared" si="193"/>
        <v>48.270407154774169</v>
      </c>
      <c r="BU55" s="19">
        <f t="shared" si="193"/>
        <v>45.765234125222598</v>
      </c>
      <c r="BV55" s="19">
        <f t="shared" si="193"/>
        <v>44.940360078906842</v>
      </c>
      <c r="BW55" s="18">
        <f t="shared" ref="BW55:CN55" si="194">BW20*100000/$I111</f>
        <v>36.934553920791835</v>
      </c>
      <c r="BX55" s="19">
        <f t="shared" si="194"/>
        <v>32.211075490327538</v>
      </c>
      <c r="BY55" s="19">
        <f t="shared" si="194"/>
        <v>30.656898716432828</v>
      </c>
      <c r="BZ55" s="19">
        <f t="shared" si="194"/>
        <v>41.597084242475958</v>
      </c>
      <c r="CA55" s="19">
        <f t="shared" si="194"/>
        <v>33.094823067640213</v>
      </c>
      <c r="CB55" s="19">
        <f t="shared" si="194"/>
        <v>42.968416690030111</v>
      </c>
      <c r="CC55" s="19">
        <f t="shared" si="194"/>
        <v>45.650133476358228</v>
      </c>
      <c r="CD55" s="19">
        <f t="shared" si="194"/>
        <v>44.035008593683337</v>
      </c>
      <c r="CE55" s="19">
        <f t="shared" si="194"/>
        <v>46.503406999280813</v>
      </c>
      <c r="CF55" s="19">
        <f t="shared" si="194"/>
        <v>44.004534539293246</v>
      </c>
      <c r="CG55" s="19">
        <f t="shared" si="194"/>
        <v>42.876994526859832</v>
      </c>
      <c r="CH55" s="19">
        <f t="shared" si="194"/>
        <v>38.519204749076636</v>
      </c>
      <c r="CI55" s="27">
        <f t="shared" si="194"/>
        <v>40.012433414191158</v>
      </c>
      <c r="CJ55" s="27">
        <f t="shared" si="194"/>
        <v>35.471799310067411</v>
      </c>
      <c r="CK55" s="27">
        <f t="shared" si="194"/>
        <v>44.370223191974354</v>
      </c>
      <c r="CL55" s="27">
        <f t="shared" si="194"/>
        <v>63.904092056023501</v>
      </c>
      <c r="CM55" s="27">
        <f t="shared" si="194"/>
        <v>47.14336214147275</v>
      </c>
      <c r="CN55" s="27">
        <f t="shared" si="194"/>
        <v>47.874739446834965</v>
      </c>
      <c r="CO55" s="27">
        <f t="shared" ref="CO55:CP55" si="195">CO20*100000/$I111</f>
        <v>41.170447481014662</v>
      </c>
      <c r="CP55" s="27">
        <f t="shared" si="195"/>
        <v>36.782183648841375</v>
      </c>
      <c r="CQ55" s="27">
        <f t="shared" ref="CQ55" si="196">CQ20*100000/$I111</f>
        <v>36.568865268110727</v>
      </c>
      <c r="CR55" s="11"/>
      <c r="CS55" s="11">
        <f>CS20*100000/C111</f>
        <v>530.35289319256481</v>
      </c>
      <c r="CT55" s="11">
        <f>CT20*100000/D111</f>
        <v>554.27106130158666</v>
      </c>
      <c r="CU55" s="11">
        <f>CU20*100000/E111</f>
        <v>550.65407293489159</v>
      </c>
      <c r="CV55" s="11">
        <f>CV20*100000/F111</f>
        <v>566.52823928005751</v>
      </c>
      <c r="CW55" s="11">
        <f>CW20*100000/G111</f>
        <v>554.53601145156836</v>
      </c>
      <c r="CX55" s="11">
        <f>CX20*100000/H111</f>
        <v>570.17127134781674</v>
      </c>
      <c r="CY55" s="11">
        <f>CY20*100000/I111</f>
        <v>479.05213501225057</v>
      </c>
      <c r="CZ55" s="11">
        <f t="shared" si="47"/>
        <v>390.48081240340849</v>
      </c>
      <c r="DA55" s="11">
        <f t="shared" si="48"/>
        <v>544.55177650572966</v>
      </c>
      <c r="DB55" s="11">
        <f>DB20*100000/J111</f>
        <v>520.64108320454466</v>
      </c>
      <c r="DC55" s="11"/>
      <c r="DD55" s="37">
        <f t="shared" si="49"/>
        <v>550.4515666772752</v>
      </c>
      <c r="DE55" s="37">
        <f t="shared" si="50"/>
        <v>551.26845563213385</v>
      </c>
      <c r="DF55" s="37">
        <f t="shared" si="51"/>
        <v>559.2321312631841</v>
      </c>
      <c r="DG55" s="42">
        <f>(CW55-DD55)/DD55</f>
        <v>7.42017104056647E-3</v>
      </c>
      <c r="DH55" s="42">
        <f>(CX55-DE55)/DE55</f>
        <v>3.4289674155230279E-2</v>
      </c>
      <c r="DI55" s="42">
        <f>(CY55-DF55)/DF55</f>
        <v>-0.14337515991762545</v>
      </c>
      <c r="DJ55" s="42">
        <f t="shared" si="52"/>
        <v>-6.9007208100633696E-2</v>
      </c>
    </row>
    <row r="56" spans="1:114">
      <c r="A56" s="20" t="s">
        <v>36</v>
      </c>
      <c r="B56" s="20"/>
      <c r="C56" s="21">
        <f t="shared" ref="C56:N56" si="197">C21*100000/$C112</f>
        <v>73.365854975789887</v>
      </c>
      <c r="D56" s="19">
        <f t="shared" si="197"/>
        <v>65.486989542526402</v>
      </c>
      <c r="E56" s="19">
        <f t="shared" si="197"/>
        <v>63.152510895633526</v>
      </c>
      <c r="F56" s="19">
        <f t="shared" si="197"/>
        <v>60.34992064506681</v>
      </c>
      <c r="G56" s="19">
        <f t="shared" si="197"/>
        <v>64.921607995232037</v>
      </c>
      <c r="H56" s="19">
        <f t="shared" si="197"/>
        <v>64.885131766374343</v>
      </c>
      <c r="I56" s="19">
        <f t="shared" si="197"/>
        <v>67.657325159559633</v>
      </c>
      <c r="J56" s="19">
        <f t="shared" si="197"/>
        <v>73.019330801641729</v>
      </c>
      <c r="K56" s="19">
        <f t="shared" si="197"/>
        <v>67.943055618944967</v>
      </c>
      <c r="L56" s="19">
        <f t="shared" si="197"/>
        <v>66.441450864302922</v>
      </c>
      <c r="M56" s="19">
        <f t="shared" si="197"/>
        <v>60.447190588687342</v>
      </c>
      <c r="N56" s="19">
        <f t="shared" si="197"/>
        <v>64.064416617076063</v>
      </c>
      <c r="O56" s="22">
        <f t="shared" ref="O56:Z56" si="198">O21*100000/$D112</f>
        <v>71.196271377008273</v>
      </c>
      <c r="P56" s="11">
        <f t="shared" si="198"/>
        <v>58.120761637566204</v>
      </c>
      <c r="Q56" s="11">
        <f t="shared" si="198"/>
        <v>60.966678960707249</v>
      </c>
      <c r="R56" s="11">
        <f t="shared" si="198"/>
        <v>64.694770231148908</v>
      </c>
      <c r="S56" s="11">
        <f t="shared" si="198"/>
        <v>76.126777822195308</v>
      </c>
      <c r="T56" s="11">
        <f t="shared" si="198"/>
        <v>69.993856202262904</v>
      </c>
      <c r="U56" s="11">
        <f t="shared" si="198"/>
        <v>68.090535699525276</v>
      </c>
      <c r="V56" s="11">
        <f t="shared" si="198"/>
        <v>64.54371304839195</v>
      </c>
      <c r="W56" s="11">
        <f t="shared" si="198"/>
        <v>64.67664336921807</v>
      </c>
      <c r="X56" s="11">
        <f t="shared" si="198"/>
        <v>63.23253670206158</v>
      </c>
      <c r="Y56" s="11">
        <f t="shared" si="198"/>
        <v>61.196285878497818</v>
      </c>
      <c r="Z56" s="11">
        <f t="shared" si="198"/>
        <v>71.093552492733551</v>
      </c>
      <c r="AA56" s="23">
        <f t="shared" ref="AA56:AL56" si="199">AA21*100000/$E112</f>
        <v>66.079602327386951</v>
      </c>
      <c r="AB56" s="11">
        <f t="shared" si="199"/>
        <v>65.430407653380058</v>
      </c>
      <c r="AC56" s="11">
        <f t="shared" si="199"/>
        <v>68.429927489763756</v>
      </c>
      <c r="AD56" s="11">
        <f t="shared" si="199"/>
        <v>73.226754803259155</v>
      </c>
      <c r="AE56" s="11">
        <f t="shared" si="199"/>
        <v>75.949765797010286</v>
      </c>
      <c r="AF56" s="11">
        <f t="shared" si="199"/>
        <v>77.446520184303964</v>
      </c>
      <c r="AG56" s="11">
        <f t="shared" si="199"/>
        <v>78.107736981903585</v>
      </c>
      <c r="AH56" s="11">
        <f t="shared" si="199"/>
        <v>71.675900859798233</v>
      </c>
      <c r="AI56" s="11">
        <f t="shared" si="199"/>
        <v>63.609055929082935</v>
      </c>
      <c r="AJ56" s="11">
        <f t="shared" si="199"/>
        <v>66.927162040673736</v>
      </c>
      <c r="AK56" s="11">
        <f t="shared" si="199"/>
        <v>63.001938687650565</v>
      </c>
      <c r="AL56" s="11">
        <f t="shared" si="199"/>
        <v>69.572029231072193</v>
      </c>
      <c r="AM56" s="24">
        <f t="shared" ref="AM56:AX56" si="200">AM21*100000/$F112</f>
        <v>71.164730620739718</v>
      </c>
      <c r="AN56" s="19">
        <f t="shared" si="200"/>
        <v>60.494207891928177</v>
      </c>
      <c r="AO56" s="19">
        <f t="shared" si="200"/>
        <v>66.894129035329712</v>
      </c>
      <c r="AP56" s="19">
        <f t="shared" si="200"/>
        <v>63.694168463628948</v>
      </c>
      <c r="AQ56" s="19">
        <f t="shared" si="200"/>
        <v>71.248467906728152</v>
      </c>
      <c r="AR56" s="19">
        <f t="shared" si="200"/>
        <v>69.388303910842282</v>
      </c>
      <c r="AS56" s="19">
        <f t="shared" si="200"/>
        <v>75.42935097143625</v>
      </c>
      <c r="AT56" s="19">
        <f t="shared" si="200"/>
        <v>71.798741500366404</v>
      </c>
      <c r="AU56" s="19">
        <f t="shared" si="200"/>
        <v>66.870204096475874</v>
      </c>
      <c r="AV56" s="19">
        <f t="shared" si="200"/>
        <v>66.636935942650965</v>
      </c>
      <c r="AW56" s="19">
        <f t="shared" si="200"/>
        <v>64.088929954717273</v>
      </c>
      <c r="AX56" s="19">
        <f t="shared" si="200"/>
        <v>68.867936490771314</v>
      </c>
      <c r="AY56" s="25">
        <f t="shared" ref="AY56:BJ56" si="201">AY21*100000/$G112</f>
        <v>68.508318201207928</v>
      </c>
      <c r="AZ56" s="19">
        <f t="shared" si="201"/>
        <v>60.378928622211241</v>
      </c>
      <c r="BA56" s="19">
        <f t="shared" si="201"/>
        <v>71.357975193415371</v>
      </c>
      <c r="BB56" s="19">
        <f t="shared" si="201"/>
        <v>66.777544936002187</v>
      </c>
      <c r="BC56" s="19">
        <f t="shared" si="201"/>
        <v>71.515318217524978</v>
      </c>
      <c r="BD56" s="19">
        <f t="shared" si="201"/>
        <v>70.845153485206254</v>
      </c>
      <c r="BE56" s="19">
        <f t="shared" si="201"/>
        <v>71.999002328676752</v>
      </c>
      <c r="BF56" s="19">
        <f t="shared" si="201"/>
        <v>71.526973256347915</v>
      </c>
      <c r="BG56" s="19">
        <f t="shared" si="201"/>
        <v>66.806682533059515</v>
      </c>
      <c r="BH56" s="19">
        <f t="shared" si="201"/>
        <v>66.113207723094931</v>
      </c>
      <c r="BI56" s="19">
        <f t="shared" si="201"/>
        <v>64.050265851435555</v>
      </c>
      <c r="BJ56" s="19">
        <f t="shared" si="201"/>
        <v>70.763568213445723</v>
      </c>
      <c r="BK56" s="26">
        <f t="shared" ref="BK56:BV56" si="202">BK21*100000/$H112</f>
        <v>71.566989824408921</v>
      </c>
      <c r="BL56" s="19">
        <f t="shared" si="202"/>
        <v>61.882625387179097</v>
      </c>
      <c r="BM56" s="19">
        <f t="shared" si="202"/>
        <v>67.060748477420404</v>
      </c>
      <c r="BN56" s="19">
        <f t="shared" si="202"/>
        <v>70.281147177838932</v>
      </c>
      <c r="BO56" s="19">
        <f t="shared" si="202"/>
        <v>77.260608390076939</v>
      </c>
      <c r="BP56" s="19">
        <f t="shared" si="202"/>
        <v>74.399318897259036</v>
      </c>
      <c r="BQ56" s="19">
        <f t="shared" si="202"/>
        <v>74.903230204698616</v>
      </c>
      <c r="BR56" s="19">
        <f t="shared" si="202"/>
        <v>72.887584974940253</v>
      </c>
      <c r="BS56" s="19">
        <f t="shared" si="202"/>
        <v>68.195996940157869</v>
      </c>
      <c r="BT56" s="19">
        <f t="shared" si="202"/>
        <v>68.786789507500842</v>
      </c>
      <c r="BU56" s="19">
        <f t="shared" si="202"/>
        <v>65.305747027372178</v>
      </c>
      <c r="BV56" s="19">
        <f t="shared" si="202"/>
        <v>69.545552510657004</v>
      </c>
      <c r="BW56" s="18">
        <f t="shared" ref="BW56:CN56" si="203">BW21*100000/$I112</f>
        <v>71.270674297049283</v>
      </c>
      <c r="BX56" s="19">
        <f t="shared" si="203"/>
        <v>64.867427159752779</v>
      </c>
      <c r="BY56" s="19">
        <f t="shared" si="203"/>
        <v>72.975135765250513</v>
      </c>
      <c r="BZ56" s="19">
        <f t="shared" si="203"/>
        <v>92.34611001872662</v>
      </c>
      <c r="CA56" s="19">
        <f t="shared" si="203"/>
        <v>120.03209224545466</v>
      </c>
      <c r="CB56" s="19">
        <f t="shared" si="203"/>
        <v>82.965813627848917</v>
      </c>
      <c r="CC56" s="19">
        <f t="shared" si="203"/>
        <v>76.683491121742364</v>
      </c>
      <c r="CD56" s="19">
        <f t="shared" si="203"/>
        <v>77.950320591351385</v>
      </c>
      <c r="CE56" s="19">
        <f t="shared" si="203"/>
        <v>77.806362697077631</v>
      </c>
      <c r="CF56" s="19">
        <f t="shared" si="203"/>
        <v>75.071162705876347</v>
      </c>
      <c r="CG56" s="19">
        <f t="shared" si="203"/>
        <v>82.102066262206407</v>
      </c>
      <c r="CH56" s="19">
        <f t="shared" si="203"/>
        <v>103.20053524696755</v>
      </c>
      <c r="CI56" s="27">
        <f t="shared" si="203"/>
        <v>94.741569379441856</v>
      </c>
      <c r="CJ56" s="27">
        <f t="shared" si="203"/>
        <v>74.000115972479634</v>
      </c>
      <c r="CK56" s="27">
        <f t="shared" si="203"/>
        <v>99.803128942106994</v>
      </c>
      <c r="CL56" s="27">
        <f t="shared" si="203"/>
        <v>116.30646194164996</v>
      </c>
      <c r="CM56" s="27">
        <f t="shared" si="203"/>
        <v>105.35414534530288</v>
      </c>
      <c r="CN56" s="27">
        <f t="shared" si="203"/>
        <v>88.822020766905169</v>
      </c>
      <c r="CO56" s="27">
        <f t="shared" ref="CO56:CP56" si="204">CO21*100000/$I112</f>
        <v>89.190552976245968</v>
      </c>
      <c r="CP56" s="27">
        <f t="shared" si="204"/>
        <v>97.879851474609652</v>
      </c>
      <c r="CQ56" s="27">
        <f t="shared" ref="CQ56" si="205">CQ21*100000/$I112</f>
        <v>83.685603099217687</v>
      </c>
      <c r="CR56" s="11"/>
      <c r="CS56" s="11">
        <f>CS21*100000/C112</f>
        <v>791.73478547083562</v>
      </c>
      <c r="CT56" s="11">
        <f>CT21*100000/D112</f>
        <v>793.93238342131713</v>
      </c>
      <c r="CU56" s="11">
        <f>CU21*100000/E112</f>
        <v>839.45680198528544</v>
      </c>
      <c r="CV56" s="11">
        <f>CV21*100000/F112</f>
        <v>816.57610678561514</v>
      </c>
      <c r="CW56" s="11">
        <f>CW21*100000/G112</f>
        <v>820.6429385616284</v>
      </c>
      <c r="CX56" s="11">
        <f>CX21*100000/H112</f>
        <v>842.07633931951011</v>
      </c>
      <c r="CY56" s="11">
        <f>CY21*100000/I112</f>
        <v>997.27119173930441</v>
      </c>
      <c r="CZ56" s="11">
        <f t="shared" si="47"/>
        <v>850.27713013506605</v>
      </c>
      <c r="DA56" s="11">
        <f t="shared" si="48"/>
        <v>1146.1820492947636</v>
      </c>
      <c r="DB56" s="11">
        <f>DB21*100000/J112</f>
        <v>1133.7028401800881</v>
      </c>
      <c r="DC56" s="11"/>
      <c r="DD56" s="37">
        <f t="shared" si="49"/>
        <v>810.42501941576336</v>
      </c>
      <c r="DE56" s="37">
        <f t="shared" si="50"/>
        <v>812.46860324493639</v>
      </c>
      <c r="DF56" s="37">
        <f t="shared" si="51"/>
        <v>822.53691401467131</v>
      </c>
      <c r="DG56" s="42">
        <f>(CW56-DD56)/DD56</f>
        <v>1.260809933191741E-2</v>
      </c>
      <c r="DH56" s="42">
        <f>(CX56-DE56)/DE56</f>
        <v>3.644169873927771E-2</v>
      </c>
      <c r="DI56" s="42">
        <f>(CY56-DF56)/DF56</f>
        <v>0.21243335678612038</v>
      </c>
      <c r="DJ56" s="42">
        <f t="shared" si="52"/>
        <v>0.37830025724519228</v>
      </c>
    </row>
    <row r="57" spans="1:114">
      <c r="A57" t="s">
        <v>28</v>
      </c>
      <c r="C57" s="21">
        <f t="shared" ref="C57:N57" si="206">C22*100000/$C113</f>
        <v>43.201497132391381</v>
      </c>
      <c r="D57" s="19">
        <f t="shared" si="206"/>
        <v>38.261677771515778</v>
      </c>
      <c r="E57" s="19">
        <f t="shared" si="206"/>
        <v>44.458374247880442</v>
      </c>
      <c r="F57" s="19">
        <f t="shared" si="206"/>
        <v>42.675362525907587</v>
      </c>
      <c r="G57" s="19">
        <f t="shared" si="206"/>
        <v>44.721441551122339</v>
      </c>
      <c r="H57" s="19">
        <f t="shared" si="206"/>
        <v>45.306035558326549</v>
      </c>
      <c r="I57" s="19">
        <f t="shared" si="206"/>
        <v>44.253766345358969</v>
      </c>
      <c r="J57" s="19">
        <f t="shared" si="206"/>
        <v>42.967659529509696</v>
      </c>
      <c r="K57" s="19">
        <f t="shared" si="206"/>
        <v>42.207687320144217</v>
      </c>
      <c r="L57" s="19">
        <f t="shared" si="206"/>
        <v>42.879970428429068</v>
      </c>
      <c r="M57" s="19">
        <f t="shared" si="206"/>
        <v>41.593863612579796</v>
      </c>
      <c r="N57" s="19">
        <f t="shared" si="206"/>
        <v>43.289186233472016</v>
      </c>
      <c r="O57" s="22">
        <f t="shared" ref="O57:Z57" si="207">O22*100000/$D113</f>
        <v>44.506743556036518</v>
      </c>
      <c r="P57" s="11">
        <f t="shared" si="207"/>
        <v>38.638360920057814</v>
      </c>
      <c r="Q57" s="11">
        <f t="shared" si="207"/>
        <v>47.063266684581698</v>
      </c>
      <c r="R57" s="11">
        <f t="shared" si="207"/>
        <v>49.271173022870713</v>
      </c>
      <c r="S57" s="11">
        <f t="shared" si="207"/>
        <v>51.595284957911787</v>
      </c>
      <c r="T57" s="11">
        <f t="shared" si="207"/>
        <v>43.577098782020087</v>
      </c>
      <c r="U57" s="11">
        <f t="shared" si="207"/>
        <v>46.104570511377254</v>
      </c>
      <c r="V57" s="11">
        <f t="shared" si="207"/>
        <v>46.976112487017659</v>
      </c>
      <c r="W57" s="11">
        <f t="shared" si="207"/>
        <v>40.730061661594775</v>
      </c>
      <c r="X57" s="11">
        <f t="shared" si="207"/>
        <v>42.79271100394373</v>
      </c>
      <c r="Y57" s="11">
        <f t="shared" si="207"/>
        <v>43.460893185268034</v>
      </c>
      <c r="Z57" s="11">
        <f t="shared" si="207"/>
        <v>45.785005120309108</v>
      </c>
      <c r="AA57" s="23">
        <f t="shared" ref="AA57:AL57" si="208">AA22*100000/$E113</f>
        <v>46.820170831752996</v>
      </c>
      <c r="AB57" s="11">
        <f t="shared" si="208"/>
        <v>51.4820440184426</v>
      </c>
      <c r="AC57" s="11">
        <f t="shared" si="208"/>
        <v>64.431691759247059</v>
      </c>
      <c r="AD57" s="11">
        <f t="shared" si="208"/>
        <v>53.122332732277833</v>
      </c>
      <c r="AE57" s="11">
        <f t="shared" si="208"/>
        <v>51.913698943136083</v>
      </c>
      <c r="AF57" s="11">
        <f t="shared" si="208"/>
        <v>47.338156741385177</v>
      </c>
      <c r="AG57" s="11">
        <f t="shared" si="208"/>
        <v>47.539595706242132</v>
      </c>
      <c r="AH57" s="11">
        <f t="shared" si="208"/>
        <v>45.525206057672548</v>
      </c>
      <c r="AI57" s="11">
        <f t="shared" si="208"/>
        <v>43.654701384000795</v>
      </c>
      <c r="AJ57" s="11">
        <f t="shared" si="208"/>
        <v>46.964055806650826</v>
      </c>
      <c r="AK57" s="11">
        <f t="shared" si="208"/>
        <v>43.021607494450357</v>
      </c>
      <c r="AL57" s="11">
        <f t="shared" si="208"/>
        <v>43.913694338816889</v>
      </c>
      <c r="AM57" s="24">
        <f t="shared" ref="AM57:AX57" si="209">AM22*100000/$F113</f>
        <v>46.621003745933493</v>
      </c>
      <c r="AN57" s="19">
        <f t="shared" si="209"/>
        <v>42.258304312827789</v>
      </c>
      <c r="AO57" s="19">
        <f t="shared" si="209"/>
        <v>54.205827596953867</v>
      </c>
      <c r="AP57" s="19">
        <f t="shared" si="209"/>
        <v>50.86964567752009</v>
      </c>
      <c r="AQ57" s="19">
        <f t="shared" si="209"/>
        <v>52.609022575686417</v>
      </c>
      <c r="AR57" s="19">
        <f t="shared" si="209"/>
        <v>45.223799352324477</v>
      </c>
      <c r="AS57" s="19">
        <f t="shared" si="209"/>
        <v>47.020205001250353</v>
      </c>
      <c r="AT57" s="19">
        <f t="shared" si="209"/>
        <v>47.561978133466098</v>
      </c>
      <c r="AU57" s="19">
        <f t="shared" si="209"/>
        <v>44.596483093969411</v>
      </c>
      <c r="AV57" s="19">
        <f t="shared" si="209"/>
        <v>46.364374367515509</v>
      </c>
      <c r="AW57" s="19">
        <f t="shared" si="209"/>
        <v>43.598479955677256</v>
      </c>
      <c r="AX57" s="19">
        <f t="shared" si="209"/>
        <v>47.53346375808632</v>
      </c>
      <c r="AY57" s="25">
        <f t="shared" ref="AY57:BJ57" si="210">AY22*100000/$G113</f>
        <v>46.335020594939365</v>
      </c>
      <c r="AZ57" s="19">
        <f t="shared" si="210"/>
        <v>43.575614901940497</v>
      </c>
      <c r="BA57" s="19">
        <f t="shared" si="210"/>
        <v>48.950707241427878</v>
      </c>
      <c r="BB57" s="19">
        <f t="shared" si="210"/>
        <v>49.755533901885883</v>
      </c>
      <c r="BC57" s="19">
        <f t="shared" si="210"/>
        <v>54.00961767859247</v>
      </c>
      <c r="BD57" s="19">
        <f t="shared" si="210"/>
        <v>50.301666278625241</v>
      </c>
      <c r="BE57" s="19">
        <f t="shared" si="210"/>
        <v>49.094426287938234</v>
      </c>
      <c r="BF57" s="19">
        <f t="shared" si="210"/>
        <v>46.018838692616576</v>
      </c>
      <c r="BG57" s="19">
        <f t="shared" si="210"/>
        <v>46.19130154842901</v>
      </c>
      <c r="BH57" s="19">
        <f t="shared" si="210"/>
        <v>45.070292985648216</v>
      </c>
      <c r="BI57" s="19">
        <f t="shared" si="210"/>
        <v>44.524160608908858</v>
      </c>
      <c r="BJ57" s="19">
        <f t="shared" si="210"/>
        <v>43.431895855430135</v>
      </c>
      <c r="BK57" s="26">
        <f t="shared" ref="BK57:BV57" si="211">BK22*100000/$H113</f>
        <v>48.134324421354414</v>
      </c>
      <c r="BL57" s="19">
        <f t="shared" si="211"/>
        <v>41.547221967958166</v>
      </c>
      <c r="BM57" s="19">
        <f t="shared" si="211"/>
        <v>50.044869288789691</v>
      </c>
      <c r="BN57" s="19">
        <f t="shared" si="211"/>
        <v>53.067522362642521</v>
      </c>
      <c r="BO57" s="19">
        <f t="shared" si="211"/>
        <v>53.295647122933296</v>
      </c>
      <c r="BP57" s="19">
        <f t="shared" si="211"/>
        <v>48.33393358660885</v>
      </c>
      <c r="BQ57" s="19">
        <f t="shared" si="211"/>
        <v>52.411663676806526</v>
      </c>
      <c r="BR57" s="19">
        <f t="shared" si="211"/>
        <v>49.389010602953704</v>
      </c>
      <c r="BS57" s="19">
        <f t="shared" si="211"/>
        <v>46.166748363846445</v>
      </c>
      <c r="BT57" s="19">
        <f t="shared" si="211"/>
        <v>48.761667512154062</v>
      </c>
      <c r="BU57" s="19">
        <f t="shared" si="211"/>
        <v>43.999563141084046</v>
      </c>
      <c r="BV57" s="19">
        <f t="shared" si="211"/>
        <v>48.077293231281722</v>
      </c>
      <c r="BW57" s="18">
        <f t="shared" ref="BW57:CN57" si="212">BW22*100000/$I113</f>
        <v>44.055668029081836</v>
      </c>
      <c r="BX57" s="19">
        <f t="shared" si="212"/>
        <v>38.707870175840689</v>
      </c>
      <c r="BY57" s="19">
        <f t="shared" si="212"/>
        <v>43.178516000243341</v>
      </c>
      <c r="BZ57" s="19">
        <f t="shared" si="212"/>
        <v>43.829306215188026</v>
      </c>
      <c r="CA57" s="19">
        <f t="shared" si="212"/>
        <v>41.933526023827412</v>
      </c>
      <c r="CB57" s="19">
        <f t="shared" si="212"/>
        <v>59.27850001344023</v>
      </c>
      <c r="CC57" s="19">
        <f t="shared" si="212"/>
        <v>63.070060396161466</v>
      </c>
      <c r="CD57" s="19">
        <f t="shared" si="212"/>
        <v>48.101885452433599</v>
      </c>
      <c r="CE57" s="19">
        <f t="shared" si="212"/>
        <v>45.413838912444668</v>
      </c>
      <c r="CF57" s="19">
        <f t="shared" si="212"/>
        <v>43.065335093296433</v>
      </c>
      <c r="CG57" s="19">
        <f t="shared" si="212"/>
        <v>40.405583780044225</v>
      </c>
      <c r="CH57" s="19">
        <f t="shared" si="212"/>
        <v>49.714713376426964</v>
      </c>
      <c r="CI57" s="27">
        <f t="shared" si="212"/>
        <v>48.413132946537587</v>
      </c>
      <c r="CJ57" s="27">
        <f t="shared" si="212"/>
        <v>45.074296191603956</v>
      </c>
      <c r="CK57" s="27">
        <f t="shared" si="212"/>
        <v>71.41715228349554</v>
      </c>
      <c r="CL57" s="27">
        <f t="shared" si="212"/>
        <v>69.493076865398194</v>
      </c>
      <c r="CM57" s="27">
        <f t="shared" si="212"/>
        <v>61.202575431537575</v>
      </c>
      <c r="CN57" s="27">
        <f t="shared" si="212"/>
        <v>61.542118152378286</v>
      </c>
      <c r="CO57" s="27">
        <f t="shared" ref="CO57:CP57" si="213">CO22*100000/$I113</f>
        <v>49.261989748639351</v>
      </c>
      <c r="CP57" s="27">
        <f t="shared" si="213"/>
        <v>43.687830081504401</v>
      </c>
      <c r="CQ57" s="27">
        <f t="shared" ref="CQ57" si="214">CQ22*100000/$I113</f>
        <v>40.03774583246679</v>
      </c>
      <c r="CR57" s="11"/>
      <c r="CS57" s="11">
        <f>CS22*100000/C113</f>
        <v>515.81652225663788</v>
      </c>
      <c r="CT57" s="11">
        <f>CT22*100000/D113</f>
        <v>540.50128189298914</v>
      </c>
      <c r="CU57" s="11">
        <f>CU22*100000/E113</f>
        <v>585.72695581407527</v>
      </c>
      <c r="CV57" s="11">
        <f>CV22*100000/F113</f>
        <v>568.46258757121109</v>
      </c>
      <c r="CW57" s="11">
        <f>CW22*100000/G113</f>
        <v>567.25907657638231</v>
      </c>
      <c r="CX57" s="11">
        <f>CX22*100000/H113</f>
        <v>583.22946527841339</v>
      </c>
      <c r="CY57" s="11">
        <f>CY22*100000/I113</f>
        <v>560.75480346842892</v>
      </c>
      <c r="CZ57" s="11">
        <f t="shared" si="47"/>
        <v>486.78990134368848</v>
      </c>
      <c r="DA57" s="11">
        <f t="shared" si="48"/>
        <v>691.9455047750406</v>
      </c>
      <c r="DB57" s="11">
        <f>DB22*100000/J113</f>
        <v>649.05320179158468</v>
      </c>
      <c r="DC57" s="11"/>
      <c r="DD57" s="37">
        <f t="shared" si="49"/>
        <v>552.6268368837284</v>
      </c>
      <c r="DE57" s="37">
        <f t="shared" si="50"/>
        <v>555.55328482225923</v>
      </c>
      <c r="DF57" s="37">
        <f t="shared" si="51"/>
        <v>569.03587342661422</v>
      </c>
      <c r="DG57" s="42">
        <f>(CW57-DD57)/DD57</f>
        <v>2.6477613311661347E-2</v>
      </c>
      <c r="DH57" s="42">
        <f>(CX57-DE57)/DE57</f>
        <v>4.9817328440437042E-2</v>
      </c>
      <c r="DI57" s="42">
        <f>(CY57-DF57)/DF57</f>
        <v>-1.4552808258499484E-2</v>
      </c>
      <c r="DJ57" s="42">
        <f t="shared" si="52"/>
        <v>0.14061912807556923</v>
      </c>
    </row>
    <row r="58" spans="1:114">
      <c r="A58" s="20" t="s">
        <v>40</v>
      </c>
      <c r="B58" s="20"/>
      <c r="C58" s="21">
        <f t="shared" ref="C58:N58" si="215">C23*100000/$C114</f>
        <v>62.973197000788559</v>
      </c>
      <c r="D58" s="19">
        <f t="shared" si="215"/>
        <v>59.32361399278831</v>
      </c>
      <c r="E58" s="19">
        <f t="shared" si="215"/>
        <v>56.908448766905799</v>
      </c>
      <c r="F58" s="19">
        <f t="shared" si="215"/>
        <v>54.761635232788002</v>
      </c>
      <c r="G58" s="19">
        <f t="shared" si="215"/>
        <v>59.430954669494199</v>
      </c>
      <c r="H58" s="19">
        <f t="shared" si="215"/>
        <v>66.166582132788776</v>
      </c>
      <c r="I58" s="19">
        <f t="shared" si="215"/>
        <v>68.19710993380852</v>
      </c>
      <c r="J58" s="19">
        <f t="shared" si="215"/>
        <v>67.463615309651601</v>
      </c>
      <c r="K58" s="19">
        <f t="shared" si="215"/>
        <v>63.733526794121943</v>
      </c>
      <c r="L58" s="19">
        <f t="shared" si="215"/>
        <v>61.881900120945346</v>
      </c>
      <c r="M58" s="19">
        <f t="shared" si="215"/>
        <v>57.355701586513668</v>
      </c>
      <c r="N58" s="19">
        <f t="shared" si="215"/>
        <v>57.632998334670553</v>
      </c>
      <c r="O58" s="22">
        <f t="shared" ref="O58:Z58" si="216">O23*100000/$D114</f>
        <v>56.436840347753353</v>
      </c>
      <c r="P58" s="11">
        <f t="shared" si="216"/>
        <v>50.160153314748648</v>
      </c>
      <c r="Q58" s="11">
        <f t="shared" si="216"/>
        <v>57.930442927845128</v>
      </c>
      <c r="R58" s="11">
        <f t="shared" si="216"/>
        <v>56.650212144909325</v>
      </c>
      <c r="S58" s="11">
        <f t="shared" si="216"/>
        <v>62.402360176572273</v>
      </c>
      <c r="T58" s="11">
        <f t="shared" si="216"/>
        <v>66.678686611239783</v>
      </c>
      <c r="U58" s="11">
        <f t="shared" si="216"/>
        <v>74.484538190528923</v>
      </c>
      <c r="V58" s="11">
        <f t="shared" si="216"/>
        <v>66.180819084542534</v>
      </c>
      <c r="W58" s="11">
        <f t="shared" si="216"/>
        <v>60.722057273969035</v>
      </c>
      <c r="X58" s="11">
        <f t="shared" si="216"/>
        <v>62.411250668120438</v>
      </c>
      <c r="Y58" s="11">
        <f t="shared" si="216"/>
        <v>58.197157674290082</v>
      </c>
      <c r="Z58" s="11">
        <f t="shared" si="216"/>
        <v>61.3443916823406</v>
      </c>
      <c r="AA58" s="23">
        <f t="shared" ref="AA58:AL58" si="217">AA23*100000/$E114</f>
        <v>60.054046870154608</v>
      </c>
      <c r="AB58" s="11">
        <f t="shared" si="217"/>
        <v>55.446772693040359</v>
      </c>
      <c r="AC58" s="11">
        <f t="shared" si="217"/>
        <v>57.901032206618524</v>
      </c>
      <c r="AD58" s="11">
        <f t="shared" si="217"/>
        <v>63.350019935320958</v>
      </c>
      <c r="AE58" s="11">
        <f t="shared" si="217"/>
        <v>72.777211713108585</v>
      </c>
      <c r="AF58" s="11">
        <f t="shared" si="217"/>
        <v>76.569352766579541</v>
      </c>
      <c r="AG58" s="11">
        <f t="shared" si="217"/>
        <v>75.816240641474323</v>
      </c>
      <c r="AH58" s="11">
        <f t="shared" si="217"/>
        <v>70.47357462455146</v>
      </c>
      <c r="AI58" s="11">
        <f t="shared" si="217"/>
        <v>62.9778939440925</v>
      </c>
      <c r="AJ58" s="11">
        <f t="shared" si="217"/>
        <v>64.741062331103535</v>
      </c>
      <c r="AK58" s="11">
        <f t="shared" si="217"/>
        <v>57.785850352190671</v>
      </c>
      <c r="AL58" s="11">
        <f t="shared" si="217"/>
        <v>57.980773490453196</v>
      </c>
      <c r="AM58" s="24">
        <f t="shared" ref="AM58:AX58" si="218">AM23*100000/$F114</f>
        <v>58.677573182476742</v>
      </c>
      <c r="AN58" s="19">
        <f t="shared" si="218"/>
        <v>53.15778341139788</v>
      </c>
      <c r="AO58" s="19">
        <f t="shared" si="218"/>
        <v>59.24279965503522</v>
      </c>
      <c r="AP58" s="19">
        <f t="shared" si="218"/>
        <v>58.447949927999865</v>
      </c>
      <c r="AQ58" s="19">
        <f t="shared" si="218"/>
        <v>67.544563470737828</v>
      </c>
      <c r="AR58" s="19">
        <f t="shared" si="218"/>
        <v>74.813022641294481</v>
      </c>
      <c r="AS58" s="19">
        <f t="shared" si="218"/>
        <v>75.236942495713336</v>
      </c>
      <c r="AT58" s="19">
        <f t="shared" si="218"/>
        <v>67.659375097976266</v>
      </c>
      <c r="AU58" s="19">
        <f t="shared" si="218"/>
        <v>61.609685508873838</v>
      </c>
      <c r="AV58" s="19">
        <f t="shared" si="218"/>
        <v>62.210238635967215</v>
      </c>
      <c r="AW58" s="19">
        <f t="shared" si="218"/>
        <v>59.127988027796775</v>
      </c>
      <c r="AX58" s="19">
        <f t="shared" si="218"/>
        <v>61.388893918030682</v>
      </c>
      <c r="AY58" s="25">
        <f t="shared" ref="AY58:BJ58" si="219">AY23*100000/$G114</f>
        <v>58.316243152342913</v>
      </c>
      <c r="AZ58" s="19">
        <f t="shared" si="219"/>
        <v>52.587888103777672</v>
      </c>
      <c r="BA58" s="19">
        <f t="shared" si="219"/>
        <v>59.428373716471143</v>
      </c>
      <c r="BB58" s="19">
        <f t="shared" si="219"/>
        <v>58.757564804774745</v>
      </c>
      <c r="BC58" s="19">
        <f t="shared" si="219"/>
        <v>62.420534519958991</v>
      </c>
      <c r="BD58" s="19">
        <f t="shared" si="219"/>
        <v>75.739621990351822</v>
      </c>
      <c r="BE58" s="19">
        <f t="shared" si="219"/>
        <v>81.971083722689357</v>
      </c>
      <c r="BF58" s="19">
        <f t="shared" si="219"/>
        <v>80.161664947718833</v>
      </c>
      <c r="BG58" s="19">
        <f t="shared" si="219"/>
        <v>69.102144337777005</v>
      </c>
      <c r="BH58" s="19">
        <f t="shared" si="219"/>
        <v>63.620929414573588</v>
      </c>
      <c r="BI58" s="19">
        <f t="shared" si="219"/>
        <v>59.022357796233848</v>
      </c>
      <c r="BJ58" s="19">
        <f t="shared" si="219"/>
        <v>61.908601403138064</v>
      </c>
      <c r="BK58" s="26">
        <f t="shared" ref="BK58:BV58" si="220">BK23*100000/$H114</f>
        <v>63.266667774140984</v>
      </c>
      <c r="BL58" s="19">
        <f t="shared" si="220"/>
        <v>53.73887284955515</v>
      </c>
      <c r="BM58" s="19">
        <f t="shared" si="220"/>
        <v>59.038928513323839</v>
      </c>
      <c r="BN58" s="19">
        <f t="shared" si="220"/>
        <v>58.010559503935887</v>
      </c>
      <c r="BO58" s="19">
        <f t="shared" si="220"/>
        <v>63.741299624627736</v>
      </c>
      <c r="BP58" s="19">
        <f t="shared" si="220"/>
        <v>67.92509149188129</v>
      </c>
      <c r="BQ58" s="19">
        <f t="shared" si="220"/>
        <v>80.880783114426976</v>
      </c>
      <c r="BR58" s="19">
        <f t="shared" si="220"/>
        <v>78.349413245164314</v>
      </c>
      <c r="BS58" s="19">
        <f t="shared" si="220"/>
        <v>69.014986852258261</v>
      </c>
      <c r="BT58" s="19">
        <f t="shared" si="220"/>
        <v>67.177985801300295</v>
      </c>
      <c r="BU58" s="19">
        <f t="shared" si="220"/>
        <v>61.253877148928666</v>
      </c>
      <c r="BV58" s="19">
        <f t="shared" si="220"/>
        <v>63.460036305820772</v>
      </c>
      <c r="BW58" s="18">
        <f t="shared" ref="BW58:CN58" si="221">BW23*100000/$I114</f>
        <v>65.517094367639672</v>
      </c>
      <c r="BX58" s="19">
        <f t="shared" si="221"/>
        <v>55.651011343544276</v>
      </c>
      <c r="BY58" s="19">
        <f t="shared" si="221"/>
        <v>58.452383630776332</v>
      </c>
      <c r="BZ58" s="19">
        <f t="shared" si="221"/>
        <v>58.837572320270738</v>
      </c>
      <c r="CA58" s="19">
        <f t="shared" si="221"/>
        <v>61.201230187622784</v>
      </c>
      <c r="CB58" s="19">
        <f t="shared" si="221"/>
        <v>67.574352141075707</v>
      </c>
      <c r="CC58" s="19">
        <f t="shared" si="221"/>
        <v>81.55495071204318</v>
      </c>
      <c r="CD58" s="19">
        <f t="shared" si="221"/>
        <v>79.173784267895925</v>
      </c>
      <c r="CE58" s="19">
        <f t="shared" si="221"/>
        <v>73.623565423817425</v>
      </c>
      <c r="CF58" s="19">
        <f t="shared" si="221"/>
        <v>70.393233005102957</v>
      </c>
      <c r="CG58" s="19">
        <f t="shared" si="221"/>
        <v>70.121850064777362</v>
      </c>
      <c r="CH58" s="19">
        <f t="shared" si="221"/>
        <v>78.517212638075918</v>
      </c>
      <c r="CI58" s="27">
        <f t="shared" si="221"/>
        <v>78.534721214871126</v>
      </c>
      <c r="CJ58" s="27">
        <f t="shared" si="221"/>
        <v>72.432982201743798</v>
      </c>
      <c r="CK58" s="27">
        <f t="shared" si="221"/>
        <v>139.7972314212771</v>
      </c>
      <c r="CL58" s="27">
        <f t="shared" si="221"/>
        <v>101.92617981325877</v>
      </c>
      <c r="CM58" s="27">
        <f t="shared" si="221"/>
        <v>93.574588681948214</v>
      </c>
      <c r="CN58" s="27">
        <f t="shared" si="221"/>
        <v>99.299893293978727</v>
      </c>
      <c r="CO58" s="27">
        <f t="shared" ref="CO58:CP58" si="222">CO23*100000/$I114</f>
        <v>91.403525159343374</v>
      </c>
      <c r="CP58" s="27">
        <f t="shared" si="222"/>
        <v>78.788595578401527</v>
      </c>
      <c r="CQ58" s="27">
        <f t="shared" ref="CQ58" si="223">CQ23*100000/$I114</f>
        <v>70.139358641572557</v>
      </c>
      <c r="CR58" s="11"/>
      <c r="CS58" s="11">
        <f>CS23*100000/C114</f>
        <v>735.82928387526533</v>
      </c>
      <c r="CT58" s="11">
        <f>CT23*100000/D114</f>
        <v>733.5989100968601</v>
      </c>
      <c r="CU58" s="11">
        <f>CU23*100000/E114</f>
        <v>775.87383156868827</v>
      </c>
      <c r="CV58" s="11">
        <f>CV23*100000/F114</f>
        <v>759.11681597330016</v>
      </c>
      <c r="CW58" s="11">
        <f>CW23*100000/G114</f>
        <v>783.03700790980793</v>
      </c>
      <c r="CX58" s="11">
        <f>CX23*100000/H114</f>
        <v>785.85850222536419</v>
      </c>
      <c r="CY58" s="11">
        <f>CY23*100000/I114</f>
        <v>820.61824010264229</v>
      </c>
      <c r="CZ58" s="11">
        <f t="shared" si="47"/>
        <v>826.09949725809781</v>
      </c>
      <c r="DA58" s="11">
        <f t="shared" si="48"/>
        <v>1160.8029289721355</v>
      </c>
      <c r="DB58" s="11">
        <f>DB23*100000/J114</f>
        <v>1101.4659963441304</v>
      </c>
      <c r="DC58" s="11"/>
      <c r="DD58" s="37">
        <f t="shared" si="49"/>
        <v>751.10471037852847</v>
      </c>
      <c r="DE58" s="37">
        <f t="shared" si="50"/>
        <v>757.49116988478431</v>
      </c>
      <c r="DF58" s="37">
        <f t="shared" si="51"/>
        <v>767.49701355480408</v>
      </c>
      <c r="DG58" s="42">
        <f>(CW58-DD58)/DD58</f>
        <v>4.2513776162030441E-2</v>
      </c>
      <c r="DH58" s="42">
        <f>(CX58-DE58)/DE58</f>
        <v>3.7449060092534937E-2</v>
      </c>
      <c r="DI58" s="42">
        <f>(CY58-DF58)/DF58</f>
        <v>6.9213593811652027E-2</v>
      </c>
      <c r="DJ58" s="42">
        <f t="shared" si="52"/>
        <v>0.43514043298030225</v>
      </c>
    </row>
    <row r="59" spans="1:114">
      <c r="A59" s="20" t="s">
        <v>18</v>
      </c>
      <c r="B59" s="20"/>
      <c r="C59" s="21">
        <f t="shared" ref="C59:N59" si="224">C24*100000/$C115</f>
        <v>35.96184948413304</v>
      </c>
      <c r="D59" s="19">
        <f t="shared" si="224"/>
        <v>30.556191729397852</v>
      </c>
      <c r="E59" s="19">
        <f t="shared" si="224"/>
        <v>34.937619593762165</v>
      </c>
      <c r="F59" s="19">
        <f t="shared" si="224"/>
        <v>38.010309264874792</v>
      </c>
      <c r="G59" s="19">
        <f t="shared" si="224"/>
        <v>37.213686016808559</v>
      </c>
      <c r="H59" s="19">
        <f t="shared" si="224"/>
        <v>36.132554465861517</v>
      </c>
      <c r="I59" s="19">
        <f t="shared" si="224"/>
        <v>38.124112586027117</v>
      </c>
      <c r="J59" s="19">
        <f t="shared" si="224"/>
        <v>35.904947823556881</v>
      </c>
      <c r="K59" s="19">
        <f t="shared" si="224"/>
        <v>34.937619593762165</v>
      </c>
      <c r="L59" s="19">
        <f t="shared" si="224"/>
        <v>36.473964429318478</v>
      </c>
      <c r="M59" s="19">
        <f t="shared" si="224"/>
        <v>36.246357787013835</v>
      </c>
      <c r="N59" s="19">
        <f t="shared" si="224"/>
        <v>36.872276053351598</v>
      </c>
      <c r="O59" s="22">
        <f t="shared" ref="O59:Z59" si="225">O24*100000/$D115</f>
        <v>38.626764785058739</v>
      </c>
      <c r="P59" s="11">
        <f t="shared" si="225"/>
        <v>32.236099454587816</v>
      </c>
      <c r="Q59" s="11">
        <f t="shared" si="225"/>
        <v>37.948110059698998</v>
      </c>
      <c r="R59" s="11">
        <f t="shared" si="225"/>
        <v>38.852983026845315</v>
      </c>
      <c r="S59" s="11">
        <f t="shared" si="225"/>
        <v>41.00205632381784</v>
      </c>
      <c r="T59" s="11">
        <f t="shared" si="225"/>
        <v>34.158954509773757</v>
      </c>
      <c r="U59" s="11">
        <f t="shared" si="225"/>
        <v>37.665337257465765</v>
      </c>
      <c r="V59" s="11">
        <f t="shared" si="225"/>
        <v>39.022646708185256</v>
      </c>
      <c r="W59" s="11">
        <f t="shared" si="225"/>
        <v>37.948110059698998</v>
      </c>
      <c r="X59" s="11">
        <f t="shared" si="225"/>
        <v>39.022646708185256</v>
      </c>
      <c r="Y59" s="11">
        <f t="shared" si="225"/>
        <v>37.552228136572474</v>
      </c>
      <c r="Z59" s="11">
        <f t="shared" si="225"/>
        <v>38.287437422378865</v>
      </c>
      <c r="AA59" s="23">
        <f t="shared" ref="AA59:AL59" si="226">AA24*100000/$E115</f>
        <v>37.095495443072963</v>
      </c>
      <c r="AB59" s="11">
        <f t="shared" si="226"/>
        <v>37.039544469553995</v>
      </c>
      <c r="AC59" s="11">
        <f t="shared" si="226"/>
        <v>37.990711019376384</v>
      </c>
      <c r="AD59" s="11">
        <f t="shared" si="226"/>
        <v>42.075132086260737</v>
      </c>
      <c r="AE59" s="11">
        <f t="shared" si="226"/>
        <v>42.354886953855555</v>
      </c>
      <c r="AF59" s="11">
        <f t="shared" si="226"/>
        <v>37.375250310667781</v>
      </c>
      <c r="AG59" s="11">
        <f t="shared" si="226"/>
        <v>39.333534383831513</v>
      </c>
      <c r="AH59" s="11">
        <f t="shared" si="226"/>
        <v>40.732308721805602</v>
      </c>
      <c r="AI59" s="11">
        <f t="shared" si="226"/>
        <v>39.948995092540116</v>
      </c>
      <c r="AJ59" s="11">
        <f t="shared" si="226"/>
        <v>39.333534383831513</v>
      </c>
      <c r="AK59" s="11">
        <f t="shared" si="226"/>
        <v>37.878809072338456</v>
      </c>
      <c r="AL59" s="11">
        <f t="shared" si="226"/>
        <v>36.088377919731613</v>
      </c>
      <c r="AM59" s="24">
        <f t="shared" ref="AM59:AX59" si="227">AM24*100000/$F115</f>
        <v>34.610928857651061</v>
      </c>
      <c r="AN59" s="19">
        <f t="shared" si="227"/>
        <v>34.55555137147882</v>
      </c>
      <c r="AO59" s="19">
        <f t="shared" si="227"/>
        <v>42.972929269659559</v>
      </c>
      <c r="AP59" s="19">
        <f t="shared" si="227"/>
        <v>40.037922502530748</v>
      </c>
      <c r="AQ59" s="19">
        <f t="shared" si="227"/>
        <v>39.539525126980578</v>
      </c>
      <c r="AR59" s="19">
        <f t="shared" si="227"/>
        <v>37.988955514157809</v>
      </c>
      <c r="AS59" s="19">
        <f t="shared" si="227"/>
        <v>41.311604684492309</v>
      </c>
      <c r="AT59" s="19">
        <f t="shared" si="227"/>
        <v>36.826028304540735</v>
      </c>
      <c r="AU59" s="19">
        <f t="shared" si="227"/>
        <v>39.705657585497299</v>
      </c>
      <c r="AV59" s="19">
        <f t="shared" si="227"/>
        <v>37.490558138607632</v>
      </c>
      <c r="AW59" s="19">
        <f t="shared" si="227"/>
        <v>36.493763387507279</v>
      </c>
      <c r="AX59" s="19">
        <f t="shared" si="227"/>
        <v>35.164703719373485</v>
      </c>
      <c r="AY59" s="25">
        <f t="shared" ref="AY59:BJ59" si="228">AY24*100000/$G115</f>
        <v>40.510039605391249</v>
      </c>
      <c r="AZ59" s="19">
        <f t="shared" si="228"/>
        <v>31.634244410951592</v>
      </c>
      <c r="BA59" s="19">
        <f t="shared" si="228"/>
        <v>39.48590939064821</v>
      </c>
      <c r="BB59" s="19">
        <f t="shared" si="228"/>
        <v>38.518675298946455</v>
      </c>
      <c r="BC59" s="19">
        <f t="shared" si="228"/>
        <v>42.160027173588368</v>
      </c>
      <c r="BD59" s="19">
        <f t="shared" si="228"/>
        <v>38.461779175905171</v>
      </c>
      <c r="BE59" s="19">
        <f t="shared" si="228"/>
        <v>40.965208589721485</v>
      </c>
      <c r="BF59" s="19">
        <f t="shared" si="228"/>
        <v>39.599701636730771</v>
      </c>
      <c r="BG59" s="19">
        <f t="shared" si="228"/>
        <v>42.216923296629645</v>
      </c>
      <c r="BH59" s="19">
        <f t="shared" si="228"/>
        <v>37.892817945492375</v>
      </c>
      <c r="BI59" s="19">
        <f t="shared" si="228"/>
        <v>38.234194683740057</v>
      </c>
      <c r="BJ59" s="19">
        <f t="shared" si="228"/>
        <v>41.363481451010443</v>
      </c>
      <c r="BK59" s="26">
        <f t="shared" ref="BK59:BV59" si="229">BK24*100000/$H115</f>
        <v>40.850201859640734</v>
      </c>
      <c r="BL59" s="19">
        <f t="shared" si="229"/>
        <v>34.323172361406122</v>
      </c>
      <c r="BM59" s="19">
        <f t="shared" si="229"/>
        <v>40.231259407221934</v>
      </c>
      <c r="BN59" s="19">
        <f t="shared" si="229"/>
        <v>43.551041652013673</v>
      </c>
      <c r="BO59" s="19">
        <f t="shared" si="229"/>
        <v>43.269704173641493</v>
      </c>
      <c r="BP59" s="19">
        <f t="shared" si="229"/>
        <v>37.530419614848995</v>
      </c>
      <c r="BQ59" s="19">
        <f t="shared" si="229"/>
        <v>41.01900434666404</v>
      </c>
      <c r="BR59" s="19">
        <f t="shared" si="229"/>
        <v>38.993374502384334</v>
      </c>
      <c r="BS59" s="19">
        <f t="shared" si="229"/>
        <v>40.625131876942987</v>
      </c>
      <c r="BT59" s="19">
        <f t="shared" si="229"/>
        <v>36.967744658104628</v>
      </c>
      <c r="BU59" s="19">
        <f t="shared" si="229"/>
        <v>39.668584450477567</v>
      </c>
      <c r="BV59" s="19">
        <f t="shared" si="229"/>
        <v>38.599502032663281</v>
      </c>
      <c r="BW59" s="18">
        <f t="shared" ref="BW59:CN59" si="230">BW24*100000/$I115</f>
        <v>26.051234093717646</v>
      </c>
      <c r="BX59" s="19">
        <f t="shared" si="230"/>
        <v>34.233993520590495</v>
      </c>
      <c r="BY59" s="19">
        <f t="shared" si="230"/>
        <v>41.526112465626845</v>
      </c>
      <c r="BZ59" s="19">
        <f t="shared" si="230"/>
        <v>38.408870779199091</v>
      </c>
      <c r="CA59" s="19">
        <f t="shared" si="230"/>
        <v>47.259610567449315</v>
      </c>
      <c r="CB59" s="19">
        <f t="shared" si="230"/>
        <v>33.009362858065309</v>
      </c>
      <c r="CC59" s="19">
        <f t="shared" si="230"/>
        <v>58.169956469946449</v>
      </c>
      <c r="CD59" s="19">
        <f t="shared" si="230"/>
        <v>55.498035024436945</v>
      </c>
      <c r="CE59" s="19">
        <f t="shared" si="230"/>
        <v>52.770448548812666</v>
      </c>
      <c r="CF59" s="19">
        <f t="shared" si="230"/>
        <v>46.702960266301503</v>
      </c>
      <c r="CG59" s="19">
        <f t="shared" si="230"/>
        <v>42.917738218496375</v>
      </c>
      <c r="CH59" s="19">
        <f t="shared" si="230"/>
        <v>54.273404361911759</v>
      </c>
      <c r="CI59" s="27">
        <f t="shared" si="230"/>
        <v>62.901484029702857</v>
      </c>
      <c r="CJ59" s="27">
        <f t="shared" si="230"/>
        <v>72.364539149215673</v>
      </c>
      <c r="CK59" s="27">
        <f t="shared" si="230"/>
        <v>113.16700622335037</v>
      </c>
      <c r="CL59" s="27">
        <f t="shared" si="230"/>
        <v>92.960600291684756</v>
      </c>
      <c r="CM59" s="27">
        <f t="shared" si="230"/>
        <v>71.585228727608737</v>
      </c>
      <c r="CN59" s="27">
        <f t="shared" si="230"/>
        <v>56.667000656847357</v>
      </c>
      <c r="CO59" s="27">
        <f t="shared" ref="CO59:CP59" si="231">CO24*100000/$I115</f>
        <v>50.209857163532725</v>
      </c>
      <c r="CP59" s="27">
        <f t="shared" si="231"/>
        <v>48.484241229974508</v>
      </c>
      <c r="CQ59" s="27">
        <f t="shared" ref="CQ59" si="232">CQ24*100000/$I115</f>
        <v>42.583748037807688</v>
      </c>
      <c r="CR59" s="11"/>
      <c r="CS59" s="11">
        <f>CS24*100000/C115</f>
        <v>431.37148882786801</v>
      </c>
      <c r="CT59" s="11">
        <f>CT24*100000/D115</f>
        <v>452.32337445226909</v>
      </c>
      <c r="CU59" s="11">
        <f>CU24*100000/E115</f>
        <v>467.24657985686622</v>
      </c>
      <c r="CV59" s="11">
        <f>CV24*100000/F115</f>
        <v>456.69812846247731</v>
      </c>
      <c r="CW59" s="11">
        <f>CW24*100000/G115</f>
        <v>471.04300265875582</v>
      </c>
      <c r="CX59" s="11">
        <f>CX24*100000/H115</f>
        <v>475.62914093600978</v>
      </c>
      <c r="CY59" s="11">
        <f>CY24*100000/I115</f>
        <v>530.82172717455444</v>
      </c>
      <c r="CZ59" s="11">
        <f t="shared" si="47"/>
        <v>607.1076121060853</v>
      </c>
      <c r="DA59" s="11">
        <f t="shared" si="48"/>
        <v>885.61452487477732</v>
      </c>
      <c r="DB59" s="11">
        <f>DB24*100000/J115</f>
        <v>809.4768161414471</v>
      </c>
      <c r="DC59" s="11"/>
      <c r="DD59" s="37">
        <f t="shared" si="49"/>
        <v>451.90989289987016</v>
      </c>
      <c r="DE59" s="37">
        <f t="shared" si="50"/>
        <v>455.73651485164726</v>
      </c>
      <c r="DF59" s="37">
        <f t="shared" si="51"/>
        <v>464.58804527327567</v>
      </c>
      <c r="DG59" s="42">
        <f>(CW59-DD59)/DD59</f>
        <v>4.233832907730789E-2</v>
      </c>
      <c r="DH59" s="42">
        <f>(CX59-DE59)/DE59</f>
        <v>4.3649401432838943E-2</v>
      </c>
      <c r="DI59" s="42">
        <f>(CY59-DF59)/DF59</f>
        <v>0.14256432677323716</v>
      </c>
      <c r="DJ59" s="42">
        <f t="shared" si="52"/>
        <v>0.74235395072489252</v>
      </c>
    </row>
    <row r="60" spans="1:114">
      <c r="A60" s="20" t="s">
        <v>21</v>
      </c>
      <c r="B60" s="20"/>
      <c r="C60" s="21">
        <f t="shared" ref="C60:N60" si="233">C25*100000/$C116</f>
        <v>31.835699552045941</v>
      </c>
      <c r="D60" s="19">
        <f t="shared" si="233"/>
        <v>25.07061339723618</v>
      </c>
      <c r="E60" s="19">
        <f t="shared" si="233"/>
        <v>24.87164027503589</v>
      </c>
      <c r="F60" s="19">
        <f t="shared" si="233"/>
        <v>29.05007584124192</v>
      </c>
      <c r="G60" s="19">
        <f t="shared" si="233"/>
        <v>29.448022085642496</v>
      </c>
      <c r="H60" s="19">
        <f t="shared" si="233"/>
        <v>28.055210230240487</v>
      </c>
      <c r="I60" s="19">
        <f t="shared" si="233"/>
        <v>31.835699552045941</v>
      </c>
      <c r="J60" s="19">
        <f t="shared" si="233"/>
        <v>28.453156474641059</v>
      </c>
      <c r="K60" s="19">
        <f t="shared" si="233"/>
        <v>29.448022085642496</v>
      </c>
      <c r="L60" s="19">
        <f t="shared" si="233"/>
        <v>31.03980706324479</v>
      </c>
      <c r="M60" s="19">
        <f t="shared" si="233"/>
        <v>30.641860818844219</v>
      </c>
      <c r="N60" s="19">
        <f t="shared" si="233"/>
        <v>32.830565163047375</v>
      </c>
      <c r="O60" s="22">
        <f t="shared" ref="O60:Z60" si="234">O25*100000/$D116</f>
        <v>30.652704854004135</v>
      </c>
      <c r="P60" s="11">
        <f t="shared" si="234"/>
        <v>30.454945467849267</v>
      </c>
      <c r="Q60" s="11">
        <f t="shared" si="234"/>
        <v>31.641501784778459</v>
      </c>
      <c r="R60" s="11">
        <f t="shared" si="234"/>
        <v>29.070629764765211</v>
      </c>
      <c r="S60" s="11">
        <f t="shared" si="234"/>
        <v>35.398930121720902</v>
      </c>
      <c r="T60" s="11">
        <f t="shared" si="234"/>
        <v>36.783245824804958</v>
      </c>
      <c r="U60" s="11">
        <f t="shared" si="234"/>
        <v>33.421336260172247</v>
      </c>
      <c r="V60" s="11">
        <f t="shared" si="234"/>
        <v>32.037020557088191</v>
      </c>
      <c r="W60" s="11">
        <f t="shared" si="234"/>
        <v>31.443742398623595</v>
      </c>
      <c r="X60" s="11">
        <f t="shared" si="234"/>
        <v>34.607892577101438</v>
      </c>
      <c r="Y60" s="11">
        <f t="shared" si="234"/>
        <v>31.443742398623595</v>
      </c>
      <c r="Z60" s="11">
        <f t="shared" si="234"/>
        <v>29.663907923229807</v>
      </c>
      <c r="AA60" s="23">
        <f t="shared" ref="AA60:AL60" si="235">AA25*100000/$E116</f>
        <v>28.975417566881681</v>
      </c>
      <c r="AB60" s="11">
        <f t="shared" si="235"/>
        <v>31.892405912540912</v>
      </c>
      <c r="AC60" s="11">
        <f t="shared" si="235"/>
        <v>34.031530699357681</v>
      </c>
      <c r="AD60" s="11">
        <f t="shared" si="235"/>
        <v>26.447361000643681</v>
      </c>
      <c r="AE60" s="11">
        <f t="shared" si="235"/>
        <v>28.392019897749837</v>
      </c>
      <c r="AF60" s="11">
        <f t="shared" si="235"/>
        <v>35.392791927331984</v>
      </c>
      <c r="AG60" s="11">
        <f t="shared" si="235"/>
        <v>35.003860147910757</v>
      </c>
      <c r="AH60" s="11">
        <f t="shared" si="235"/>
        <v>38.115314383280598</v>
      </c>
      <c r="AI60" s="11">
        <f t="shared" si="235"/>
        <v>30.531144684566602</v>
      </c>
      <c r="AJ60" s="11">
        <f t="shared" si="235"/>
        <v>29.753281125724143</v>
      </c>
      <c r="AK60" s="11">
        <f t="shared" si="235"/>
        <v>30.920076463987833</v>
      </c>
      <c r="AL60" s="11">
        <f t="shared" si="235"/>
        <v>32.281337691962143</v>
      </c>
      <c r="AM60" s="24">
        <f t="shared" ref="AM60:AX60" si="236">AM25*100000/$F116</f>
        <v>35.971498327708005</v>
      </c>
      <c r="AN60" s="19">
        <f t="shared" si="236"/>
        <v>26.978623745781004</v>
      </c>
      <c r="AO60" s="19">
        <f t="shared" si="236"/>
        <v>30.99671664408881</v>
      </c>
      <c r="AP60" s="19">
        <f t="shared" si="236"/>
        <v>30.99671664408881</v>
      </c>
      <c r="AQ60" s="19">
        <f t="shared" si="236"/>
        <v>38.458889169517597</v>
      </c>
      <c r="AR60" s="19">
        <f t="shared" si="236"/>
        <v>37.502200384206219</v>
      </c>
      <c r="AS60" s="19">
        <f t="shared" si="236"/>
        <v>43.625008610199068</v>
      </c>
      <c r="AT60" s="19">
        <f t="shared" si="236"/>
        <v>38.267551412455326</v>
      </c>
      <c r="AU60" s="19">
        <f t="shared" si="236"/>
        <v>35.971498327708005</v>
      </c>
      <c r="AV60" s="19">
        <f t="shared" si="236"/>
        <v>35.780160570645727</v>
      </c>
      <c r="AW60" s="19">
        <f t="shared" si="236"/>
        <v>32.527418700587027</v>
      </c>
      <c r="AX60" s="19">
        <f t="shared" si="236"/>
        <v>38.458889169517597</v>
      </c>
      <c r="AY60" s="25">
        <f t="shared" ref="AY60:BJ60" si="237">AY25*100000/$G116</f>
        <v>36.075536623607277</v>
      </c>
      <c r="AZ60" s="19">
        <f t="shared" si="237"/>
        <v>26.70977230786308</v>
      </c>
      <c r="BA60" s="19">
        <f t="shared" si="237"/>
        <v>33.647375504710631</v>
      </c>
      <c r="BB60" s="19">
        <f t="shared" si="237"/>
        <v>31.392654465735177</v>
      </c>
      <c r="BC60" s="19">
        <f t="shared" si="237"/>
        <v>39.024017982267488</v>
      </c>
      <c r="BD60" s="19">
        <f t="shared" si="237"/>
        <v>43.880340220060774</v>
      </c>
      <c r="BE60" s="19">
        <f t="shared" si="237"/>
        <v>36.769296943292034</v>
      </c>
      <c r="BF60" s="19">
        <f t="shared" si="237"/>
        <v>39.544338222031051</v>
      </c>
      <c r="BG60" s="19">
        <f t="shared" si="237"/>
        <v>45.961621179115042</v>
      </c>
      <c r="BH60" s="19">
        <f t="shared" si="237"/>
        <v>41.452179101164127</v>
      </c>
      <c r="BI60" s="19">
        <f t="shared" si="237"/>
        <v>38.156817582661539</v>
      </c>
      <c r="BJ60" s="19">
        <f t="shared" si="237"/>
        <v>32.606735025183497</v>
      </c>
      <c r="BK60" s="26">
        <f t="shared" ref="BK60:BV60" si="238">BK25*100000/$H116</f>
        <v>35.822708956172484</v>
      </c>
      <c r="BL60" s="19">
        <f t="shared" si="238"/>
        <v>29.384526240547014</v>
      </c>
      <c r="BM60" s="19">
        <f t="shared" si="238"/>
        <v>34.66713769952176</v>
      </c>
      <c r="BN60" s="19">
        <f t="shared" si="238"/>
        <v>34.336974483335837</v>
      </c>
      <c r="BO60" s="19">
        <f t="shared" si="238"/>
        <v>36.152872172358407</v>
      </c>
      <c r="BP60" s="19">
        <f t="shared" si="238"/>
        <v>34.006811267149914</v>
      </c>
      <c r="BQ60" s="19">
        <f t="shared" si="238"/>
        <v>43.251381320355719</v>
      </c>
      <c r="BR60" s="19">
        <f t="shared" si="238"/>
        <v>38.133851469473932</v>
      </c>
      <c r="BS60" s="19">
        <f t="shared" si="238"/>
        <v>40.114830766589463</v>
      </c>
      <c r="BT60" s="19">
        <f t="shared" si="238"/>
        <v>35.162382523800638</v>
      </c>
      <c r="BU60" s="19">
        <f t="shared" si="238"/>
        <v>35.162382523800638</v>
      </c>
      <c r="BV60" s="19">
        <f t="shared" si="238"/>
        <v>33.016321618592151</v>
      </c>
      <c r="BW60" s="18">
        <f t="shared" ref="BW60:CN60" si="239">BW25*100000/$I116</f>
        <v>37.231792465235806</v>
      </c>
      <c r="BX60" s="19">
        <f t="shared" si="239"/>
        <v>30.102300291041715</v>
      </c>
      <c r="BY60" s="19">
        <f t="shared" si="239"/>
        <v>35.330594552117383</v>
      </c>
      <c r="BZ60" s="19">
        <f t="shared" si="239"/>
        <v>33.429396638998959</v>
      </c>
      <c r="CA60" s="19">
        <f t="shared" si="239"/>
        <v>50.698611016491306</v>
      </c>
      <c r="CB60" s="19">
        <f t="shared" si="239"/>
        <v>72.720820176779725</v>
      </c>
      <c r="CC60" s="19">
        <f t="shared" si="239"/>
        <v>58.14496950953847</v>
      </c>
      <c r="CD60" s="19">
        <f t="shared" si="239"/>
        <v>32.47879768243974</v>
      </c>
      <c r="CE60" s="19">
        <f t="shared" si="239"/>
        <v>31.845065044733602</v>
      </c>
      <c r="CF60" s="19">
        <f t="shared" si="239"/>
        <v>31.052899247600926</v>
      </c>
      <c r="CG60" s="19">
        <f t="shared" si="239"/>
        <v>38.340824581221554</v>
      </c>
      <c r="CH60" s="19">
        <f t="shared" si="239"/>
        <v>40.083589334913441</v>
      </c>
      <c r="CI60" s="27">
        <f t="shared" si="239"/>
        <v>41.192621450899189</v>
      </c>
      <c r="CJ60" s="27">
        <f t="shared" si="239"/>
        <v>40.558888813193043</v>
      </c>
      <c r="CK60" s="27">
        <f t="shared" si="239"/>
        <v>50.064878378785167</v>
      </c>
      <c r="CL60" s="27">
        <f t="shared" si="239"/>
        <v>50.38174469763824</v>
      </c>
      <c r="CM60" s="27">
        <f t="shared" si="239"/>
        <v>44.202851480003361</v>
      </c>
      <c r="CN60" s="27">
        <f t="shared" si="239"/>
        <v>44.044418320576824</v>
      </c>
      <c r="CO60" s="27">
        <f t="shared" ref="CO60:CP60" si="240">CO25*100000/$I116</f>
        <v>48.005247306240207</v>
      </c>
      <c r="CP60" s="27">
        <f t="shared" si="240"/>
        <v>45.153450436562572</v>
      </c>
      <c r="CQ60" s="27">
        <f t="shared" ref="CQ60" si="241">CQ25*100000/$I116</f>
        <v>28.359535537349824</v>
      </c>
      <c r="CR60" s="11"/>
      <c r="CS60" s="11">
        <f>CS25*100000/C116</f>
        <v>352.58037253890882</v>
      </c>
      <c r="CT60" s="11">
        <f>CT25*100000/D116</f>
        <v>386.61959993276179</v>
      </c>
      <c r="CU60" s="11">
        <f>CU25*100000/E116</f>
        <v>381.73654150193784</v>
      </c>
      <c r="CV60" s="11">
        <f>CV25*100000/F116</f>
        <v>425.53517170650321</v>
      </c>
      <c r="CW60" s="11">
        <f>CW25*100000/G116</f>
        <v>445.22068515769172</v>
      </c>
      <c r="CX60" s="11">
        <f>CX25*100000/H116</f>
        <v>429.21218104169799</v>
      </c>
      <c r="CY60" s="11">
        <f>CY25*100000/I116</f>
        <v>491.45966054111261</v>
      </c>
      <c r="CZ60" s="11">
        <f t="shared" si="47"/>
        <v>385.16267440520858</v>
      </c>
      <c r="DA60" s="11">
        <f t="shared" si="48"/>
        <v>536.44322131040713</v>
      </c>
      <c r="DB60" s="11">
        <f>DB25*100000/J116</f>
        <v>513.5502325402781</v>
      </c>
      <c r="DC60" s="11"/>
      <c r="DD60" s="37">
        <f t="shared" si="49"/>
        <v>386.61792142002793</v>
      </c>
      <c r="DE60" s="37">
        <f t="shared" si="50"/>
        <v>398.33847416756072</v>
      </c>
      <c r="DF60" s="37">
        <f t="shared" si="51"/>
        <v>413.66483586811847</v>
      </c>
      <c r="DG60" s="42">
        <f>(CW60-DD60)/DD60</f>
        <v>0.15157798045786089</v>
      </c>
      <c r="DH60" s="42">
        <f>(CX60-DE60)/DE60</f>
        <v>7.7506213625627013E-2</v>
      </c>
      <c r="DI60" s="42">
        <f>(CY60-DF60)/DF60</f>
        <v>0.18806245522352327</v>
      </c>
      <c r="DJ60" s="42">
        <f t="shared" si="52"/>
        <v>0.24146455780448389</v>
      </c>
    </row>
    <row r="61" spans="1:114">
      <c r="A61" s="20" t="s">
        <v>39</v>
      </c>
      <c r="B61" s="20"/>
      <c r="C61" s="21">
        <f t="shared" ref="C61:N61" si="242">C26*100000/$C117</f>
        <v>42.758543117409687</v>
      </c>
      <c r="D61" s="19">
        <f t="shared" si="242"/>
        <v>41.858518572840332</v>
      </c>
      <c r="E61" s="19">
        <f t="shared" si="242"/>
        <v>43.584795158325811</v>
      </c>
      <c r="F61" s="19">
        <f t="shared" si="242"/>
        <v>41.947045577224202</v>
      </c>
      <c r="G61" s="19">
        <f t="shared" si="242"/>
        <v>44.27825669266614</v>
      </c>
      <c r="H61" s="19">
        <f t="shared" si="242"/>
        <v>48.380007895785489</v>
      </c>
      <c r="I61" s="19">
        <f t="shared" si="242"/>
        <v>48.070163380441947</v>
      </c>
      <c r="J61" s="19">
        <f t="shared" si="242"/>
        <v>49.11773293231775</v>
      </c>
      <c r="K61" s="19">
        <f t="shared" si="242"/>
        <v>45.532389254770976</v>
      </c>
      <c r="L61" s="19">
        <f t="shared" si="242"/>
        <v>46.18158728691936</v>
      </c>
      <c r="M61" s="19">
        <f t="shared" si="242"/>
        <v>42.670016113025817</v>
      </c>
      <c r="N61" s="19">
        <f t="shared" si="242"/>
        <v>42.832315621062911</v>
      </c>
      <c r="O61" s="22">
        <f t="shared" ref="O61:Z61" si="243">O26*100000/$D117</f>
        <v>43.729533859593296</v>
      </c>
      <c r="P61" s="11">
        <f t="shared" si="243"/>
        <v>38.831591435346425</v>
      </c>
      <c r="Q61" s="11">
        <f t="shared" si="243"/>
        <v>43.773527354421859</v>
      </c>
      <c r="R61" s="11">
        <f t="shared" si="243"/>
        <v>41.691168599203131</v>
      </c>
      <c r="S61" s="11">
        <f t="shared" si="243"/>
        <v>47.615625902783172</v>
      </c>
      <c r="T61" s="11">
        <f t="shared" si="243"/>
        <v>48.378179813144961</v>
      </c>
      <c r="U61" s="11">
        <f t="shared" si="243"/>
        <v>51.926988395982512</v>
      </c>
      <c r="V61" s="11">
        <f t="shared" si="243"/>
        <v>46.545117528621432</v>
      </c>
      <c r="W61" s="11">
        <f t="shared" si="243"/>
        <v>46.075853583783413</v>
      </c>
      <c r="X61" s="11">
        <f t="shared" si="243"/>
        <v>47.014381473459459</v>
      </c>
      <c r="Y61" s="11">
        <f t="shared" si="243"/>
        <v>45.870550607916776</v>
      </c>
      <c r="Z61" s="11">
        <f t="shared" si="243"/>
        <v>45.973202095850091</v>
      </c>
      <c r="AA61" s="23">
        <f t="shared" ref="AA61:AL61" si="244">AA26*100000/$E117</f>
        <v>45.336458601793517</v>
      </c>
      <c r="AB61" s="11">
        <f t="shared" si="244"/>
        <v>41.00974263564725</v>
      </c>
      <c r="AC61" s="11">
        <f t="shared" si="244"/>
        <v>45.336458601793517</v>
      </c>
      <c r="AD61" s="11">
        <f t="shared" si="244"/>
        <v>45.58245917511956</v>
      </c>
      <c r="AE61" s="11">
        <f t="shared" si="244"/>
        <v>50.039410738909027</v>
      </c>
      <c r="AF61" s="11">
        <f t="shared" si="244"/>
        <v>55.176481534835197</v>
      </c>
      <c r="AG61" s="11">
        <f t="shared" si="244"/>
        <v>55.42248210816124</v>
      </c>
      <c r="AH61" s="11">
        <f t="shared" si="244"/>
        <v>52.079768435319139</v>
      </c>
      <c r="AI61" s="11">
        <f t="shared" si="244"/>
        <v>47.839876200935002</v>
      </c>
      <c r="AJ61" s="11">
        <f t="shared" si="244"/>
        <v>48.375289213468157</v>
      </c>
      <c r="AK61" s="11">
        <f t="shared" si="244"/>
        <v>44.714221857498238</v>
      </c>
      <c r="AL61" s="11">
        <f t="shared" si="244"/>
        <v>44.337985686528995</v>
      </c>
      <c r="AM61" s="24">
        <f t="shared" ref="AM61:AX61" si="245">AM26*100000/$F117</f>
        <v>42.7929024914582</v>
      </c>
      <c r="AN61" s="19">
        <f t="shared" si="245"/>
        <v>40.778950805444985</v>
      </c>
      <c r="AO61" s="19">
        <f t="shared" si="245"/>
        <v>44.906837594507543</v>
      </c>
      <c r="AP61" s="19">
        <f t="shared" si="245"/>
        <v>43.792736661819376</v>
      </c>
      <c r="AQ61" s="19">
        <f t="shared" si="245"/>
        <v>50.363075495621366</v>
      </c>
      <c r="AR61" s="19">
        <f t="shared" si="245"/>
        <v>52.162777002271483</v>
      </c>
      <c r="AS61" s="19">
        <f t="shared" si="245"/>
        <v>52.848377576233425</v>
      </c>
      <c r="AT61" s="19">
        <f t="shared" si="245"/>
        <v>50.934409307256324</v>
      </c>
      <c r="AU61" s="19">
        <f t="shared" si="245"/>
        <v>45.878105074286964</v>
      </c>
      <c r="AV61" s="19">
        <f t="shared" si="245"/>
        <v>46.663689065285027</v>
      </c>
      <c r="AW61" s="19">
        <f t="shared" si="245"/>
        <v>44.606887343399187</v>
      </c>
      <c r="AX61" s="19">
        <f t="shared" si="245"/>
        <v>47.120756114592993</v>
      </c>
      <c r="AY61" s="25">
        <f t="shared" ref="AY61:BJ61" si="246">AY26*100000/$G117</f>
        <v>44.463326518261482</v>
      </c>
      <c r="AZ61" s="19">
        <f t="shared" si="246"/>
        <v>40.816938011678054</v>
      </c>
      <c r="BA61" s="19">
        <f t="shared" si="246"/>
        <v>44.477459807046685</v>
      </c>
      <c r="BB61" s="19">
        <f t="shared" si="246"/>
        <v>44.774258871536034</v>
      </c>
      <c r="BC61" s="19">
        <f t="shared" si="246"/>
        <v>47.883582404281597</v>
      </c>
      <c r="BD61" s="19">
        <f t="shared" si="246"/>
        <v>55.006759952025966</v>
      </c>
      <c r="BE61" s="19">
        <f t="shared" si="246"/>
        <v>56.77342105017685</v>
      </c>
      <c r="BF61" s="19">
        <f t="shared" si="246"/>
        <v>53.91849671556502</v>
      </c>
      <c r="BG61" s="19">
        <f t="shared" si="246"/>
        <v>50.314508075337216</v>
      </c>
      <c r="BH61" s="19">
        <f t="shared" si="246"/>
        <v>47.191051253806449</v>
      </c>
      <c r="BI61" s="19">
        <f t="shared" si="246"/>
        <v>46.484386814546092</v>
      </c>
      <c r="BJ61" s="19">
        <f t="shared" si="246"/>
        <v>46.343053926694026</v>
      </c>
      <c r="BK61" s="26">
        <f t="shared" ref="BK61:BV61" si="247">BK26*100000/$H117</f>
        <v>47.091414288880564</v>
      </c>
      <c r="BL61" s="19">
        <f t="shared" si="247"/>
        <v>42.960098749607106</v>
      </c>
      <c r="BM61" s="19">
        <f t="shared" si="247"/>
        <v>46.547085552287101</v>
      </c>
      <c r="BN61" s="19">
        <f t="shared" si="247"/>
        <v>44.648913547756052</v>
      </c>
      <c r="BO61" s="19">
        <f t="shared" si="247"/>
        <v>47.984671702777526</v>
      </c>
      <c r="BP61" s="19">
        <f t="shared" si="247"/>
        <v>50.217815237519936</v>
      </c>
      <c r="BQ61" s="19">
        <f t="shared" si="247"/>
        <v>57.740717520183431</v>
      </c>
      <c r="BR61" s="19">
        <f t="shared" si="247"/>
        <v>53.525659098357131</v>
      </c>
      <c r="BS61" s="19">
        <f t="shared" si="247"/>
        <v>50.678401091560559</v>
      </c>
      <c r="BT61" s="19">
        <f t="shared" si="247"/>
        <v>50.636529650284139</v>
      </c>
      <c r="BU61" s="19">
        <f t="shared" si="247"/>
        <v>46.951842817959161</v>
      </c>
      <c r="BV61" s="19">
        <f t="shared" si="247"/>
        <v>47.52408584873691</v>
      </c>
      <c r="BW61" s="18">
        <f t="shared" ref="BW61:CN61" si="248">BW26*100000/$I117</f>
        <v>52.423287852936824</v>
      </c>
      <c r="BX61" s="19">
        <f t="shared" si="248"/>
        <v>41.820050514980899</v>
      </c>
      <c r="BY61" s="19">
        <f t="shared" si="248"/>
        <v>41.957933965409453</v>
      </c>
      <c r="BZ61" s="19">
        <f t="shared" si="248"/>
        <v>49.720772224537129</v>
      </c>
      <c r="CA61" s="19">
        <f t="shared" si="248"/>
        <v>44.191645862352054</v>
      </c>
      <c r="CB61" s="19">
        <f t="shared" si="248"/>
        <v>50.5067078919799</v>
      </c>
      <c r="CC61" s="19">
        <f t="shared" si="248"/>
        <v>61.854515862250018</v>
      </c>
      <c r="CD61" s="19">
        <f t="shared" si="248"/>
        <v>65.60494571390673</v>
      </c>
      <c r="CE61" s="19">
        <f t="shared" si="248"/>
        <v>55.732490663222151</v>
      </c>
      <c r="CF61" s="19">
        <f t="shared" si="248"/>
        <v>52.133732607036855</v>
      </c>
      <c r="CG61" s="19">
        <f t="shared" si="248"/>
        <v>53.402260350979567</v>
      </c>
      <c r="CH61" s="19">
        <f t="shared" si="248"/>
        <v>68.431556447692117</v>
      </c>
      <c r="CI61" s="27">
        <f t="shared" si="248"/>
        <v>62.902430085507042</v>
      </c>
      <c r="CJ61" s="27">
        <f t="shared" si="248"/>
        <v>57.442245448536241</v>
      </c>
      <c r="CK61" s="27">
        <f t="shared" si="248"/>
        <v>98.49014864111723</v>
      </c>
      <c r="CL61" s="27">
        <f t="shared" si="248"/>
        <v>84.150269796547448</v>
      </c>
      <c r="CM61" s="27">
        <f t="shared" si="248"/>
        <v>73.560820803634385</v>
      </c>
      <c r="CN61" s="27">
        <f t="shared" si="248"/>
        <v>75.077538758348496</v>
      </c>
      <c r="CO61" s="27">
        <f t="shared" ref="CO61:CP61" si="249">CO26*100000/$I117</f>
        <v>71.285743871563227</v>
      </c>
      <c r="CP61" s="27">
        <f t="shared" si="249"/>
        <v>65.43948557339246</v>
      </c>
      <c r="CQ61" s="27">
        <f t="shared" ref="CQ61" si="250">CQ26*100000/$I117</f>
        <v>54.477751264322301</v>
      </c>
      <c r="CR61" s="11"/>
      <c r="CS61" s="11">
        <f>CS26*100000/C117</f>
        <v>537.21137160279045</v>
      </c>
      <c r="CT61" s="11">
        <f>CT26*100000/D117</f>
        <v>547.42572065010654</v>
      </c>
      <c r="CU61" s="11">
        <f>CU26*100000/E117</f>
        <v>575.2506347900088</v>
      </c>
      <c r="CV61" s="11">
        <f>CV26*100000/F117</f>
        <v>562.84950453217687</v>
      </c>
      <c r="CW61" s="11">
        <f>CW26*100000/G117</f>
        <v>578.44724340095547</v>
      </c>
      <c r="CX61" s="11">
        <f>CX26*100000/H117</f>
        <v>586.50723510590967</v>
      </c>
      <c r="CY61" s="11">
        <f>CY26*100000/I117</f>
        <v>637.77989995728376</v>
      </c>
      <c r="CZ61" s="11">
        <f t="shared" si="47"/>
        <v>638.15909695991195</v>
      </c>
      <c r="DA61" s="11">
        <f t="shared" si="48"/>
        <v>889.90720649275897</v>
      </c>
      <c r="DB61" s="11">
        <f>DB26*100000/J117</f>
        <v>850.87879594654942</v>
      </c>
      <c r="DC61" s="11"/>
      <c r="DD61" s="37">
        <f t="shared" si="49"/>
        <v>555.68430789377067</v>
      </c>
      <c r="DE61" s="37">
        <f t="shared" si="50"/>
        <v>560.23689499520765</v>
      </c>
      <c r="DF61" s="37">
        <f t="shared" si="51"/>
        <v>570.09606769583149</v>
      </c>
      <c r="DG61" s="42">
        <f>(CW61-DD61)/DD61</f>
        <v>4.0963790382103724E-2</v>
      </c>
      <c r="DH61" s="42">
        <f>(CX61-DE61)/DE61</f>
        <v>4.6891485272362761E-2</v>
      </c>
      <c r="DI61" s="42">
        <f>(CY61-DF61)/DF61</f>
        <v>0.11872355572458401</v>
      </c>
      <c r="DJ61" s="42">
        <f t="shared" si="52"/>
        <v>0.49251826869384141</v>
      </c>
    </row>
    <row r="62" spans="1:114">
      <c r="A62" s="20" t="s">
        <v>37</v>
      </c>
      <c r="B62" s="20"/>
      <c r="C62" s="21">
        <f t="shared" ref="C62:N62" si="251">C27*100000/$C118</f>
        <v>51.904033101093319</v>
      </c>
      <c r="D62" s="19">
        <f t="shared" si="251"/>
        <v>53.025829214486372</v>
      </c>
      <c r="E62" s="19">
        <f t="shared" si="251"/>
        <v>50.619066643933998</v>
      </c>
      <c r="F62" s="19">
        <f t="shared" si="251"/>
        <v>49.121072237968718</v>
      </c>
      <c r="G62" s="19">
        <f t="shared" si="251"/>
        <v>56.450140178803366</v>
      </c>
      <c r="H62" s="19">
        <f t="shared" si="251"/>
        <v>56.098870688750992</v>
      </c>
      <c r="I62" s="19">
        <f t="shared" si="251"/>
        <v>55.126647390477011</v>
      </c>
      <c r="J62" s="19">
        <f t="shared" si="251"/>
        <v>56.660901872834785</v>
      </c>
      <c r="K62" s="19">
        <f t="shared" si="251"/>
        <v>52.164652400164428</v>
      </c>
      <c r="L62" s="19">
        <f t="shared" si="251"/>
        <v>55.804257568061907</v>
      </c>
      <c r="M62" s="19">
        <f t="shared" si="251"/>
        <v>48.9103105439373</v>
      </c>
      <c r="N62" s="19">
        <f t="shared" si="251"/>
        <v>52.069469699634112</v>
      </c>
      <c r="O62" s="22">
        <f t="shared" ref="O62:Z62" si="252">O27*100000/$D118</f>
        <v>56.621600935785814</v>
      </c>
      <c r="P62" s="11">
        <f t="shared" si="252"/>
        <v>45.481079087253846</v>
      </c>
      <c r="Q62" s="11">
        <f t="shared" si="252"/>
        <v>52.546953943469937</v>
      </c>
      <c r="R62" s="11">
        <f t="shared" si="252"/>
        <v>54.297092535526012</v>
      </c>
      <c r="S62" s="11">
        <f t="shared" si="252"/>
        <v>59.752479498151253</v>
      </c>
      <c r="T62" s="11">
        <f t="shared" si="252"/>
        <v>57.425718667271042</v>
      </c>
      <c r="U62" s="11">
        <f t="shared" si="252"/>
        <v>58.961876350388465</v>
      </c>
      <c r="V62" s="11">
        <f t="shared" si="252"/>
        <v>54.860200190627708</v>
      </c>
      <c r="W62" s="11">
        <f t="shared" si="252"/>
        <v>53.567305014514211</v>
      </c>
      <c r="X62" s="11">
        <f t="shared" si="252"/>
        <v>51.828428575560174</v>
      </c>
      <c r="Y62" s="11">
        <f t="shared" si="252"/>
        <v>49.810250739675695</v>
      </c>
      <c r="Z62" s="11">
        <f t="shared" si="252"/>
        <v>52.585245264016855</v>
      </c>
      <c r="AA62" s="23">
        <f t="shared" ref="AA62:AL62" si="253">AA27*100000/$E118</f>
        <v>51.584704513878407</v>
      </c>
      <c r="AB62" s="11">
        <f t="shared" si="253"/>
        <v>48.883010363935632</v>
      </c>
      <c r="AC62" s="11">
        <f t="shared" si="253"/>
        <v>55.734453096544847</v>
      </c>
      <c r="AD62" s="11">
        <f t="shared" si="253"/>
        <v>56.918818604791063</v>
      </c>
      <c r="AE62" s="11">
        <f t="shared" si="253"/>
        <v>57.332229206726062</v>
      </c>
      <c r="AF62" s="11">
        <f t="shared" si="253"/>
        <v>62.168015923414366</v>
      </c>
      <c r="AG62" s="11">
        <f t="shared" si="253"/>
        <v>61.566894561681856</v>
      </c>
      <c r="AH62" s="11">
        <f t="shared" si="253"/>
        <v>57.169099617854414</v>
      </c>
      <c r="AI62" s="11">
        <f t="shared" si="253"/>
        <v>52.775773977831669</v>
      </c>
      <c r="AJ62" s="11">
        <f t="shared" si="253"/>
        <v>54.375784739915233</v>
      </c>
      <c r="AK62" s="11">
        <f t="shared" si="253"/>
        <v>50.54335672738268</v>
      </c>
      <c r="AL62" s="11">
        <f t="shared" si="253"/>
        <v>53.341140909126565</v>
      </c>
      <c r="AM62" s="24">
        <f t="shared" ref="AM62:AX62" si="254">AM27*100000/$F118</f>
        <v>51.045722144955484</v>
      </c>
      <c r="AN62" s="19">
        <f t="shared" si="254"/>
        <v>48.52880591772908</v>
      </c>
      <c r="AO62" s="19">
        <f t="shared" si="254"/>
        <v>52.170018644694501</v>
      </c>
      <c r="AP62" s="19">
        <f t="shared" si="254"/>
        <v>51.573498411105156</v>
      </c>
      <c r="AQ62" s="19">
        <f t="shared" si="254"/>
        <v>57.033099954216517</v>
      </c>
      <c r="AR62" s="19">
        <f t="shared" si="254"/>
        <v>57.492132252926531</v>
      </c>
      <c r="AS62" s="19">
        <f t="shared" si="254"/>
        <v>62.443915455919083</v>
      </c>
      <c r="AT62" s="19">
        <f t="shared" si="254"/>
        <v>58.137438527924665</v>
      </c>
      <c r="AU62" s="19">
        <f t="shared" si="254"/>
        <v>55.055047729823613</v>
      </c>
      <c r="AV62" s="19">
        <f t="shared" si="254"/>
        <v>55.820101561006965</v>
      </c>
      <c r="AW62" s="19">
        <f t="shared" si="254"/>
        <v>51.573498411105156</v>
      </c>
      <c r="AX62" s="19">
        <f t="shared" si="254"/>
        <v>53.828744052593478</v>
      </c>
      <c r="AY62" s="25">
        <f t="shared" ref="AY62:BJ62" si="255">AY27*100000/$G118</f>
        <v>52.265164912943945</v>
      </c>
      <c r="AZ62" s="19">
        <f t="shared" si="255"/>
        <v>45.620301712802423</v>
      </c>
      <c r="BA62" s="19">
        <f t="shared" si="255"/>
        <v>53.554171753156467</v>
      </c>
      <c r="BB62" s="19">
        <f t="shared" si="255"/>
        <v>51.876486530120069</v>
      </c>
      <c r="BC62" s="19">
        <f t="shared" si="255"/>
        <v>56.870015584026824</v>
      </c>
      <c r="BD62" s="19">
        <f t="shared" si="255"/>
        <v>60.574537797721057</v>
      </c>
      <c r="BE62" s="19">
        <f t="shared" si="255"/>
        <v>60.631631797457892</v>
      </c>
      <c r="BF62" s="19">
        <f t="shared" si="255"/>
        <v>58.462059807457955</v>
      </c>
      <c r="BG62" s="19">
        <f t="shared" si="255"/>
        <v>54.166834288794099</v>
      </c>
      <c r="BH62" s="19">
        <f t="shared" si="255"/>
        <v>53.040325755524897</v>
      </c>
      <c r="BI62" s="19">
        <f t="shared" si="255"/>
        <v>52.458406142822483</v>
      </c>
      <c r="BJ62" s="19">
        <f t="shared" si="255"/>
        <v>56.035564818642229</v>
      </c>
      <c r="BK62" s="26">
        <f t="shared" ref="BK62:BV62" si="256">BK27*100000/$H118</f>
        <v>54.188840017135369</v>
      </c>
      <c r="BL62" s="19">
        <f t="shared" si="256"/>
        <v>47.553249632848448</v>
      </c>
      <c r="BM62" s="19">
        <f t="shared" si="256"/>
        <v>53.470184018837152</v>
      </c>
      <c r="BN62" s="19">
        <f t="shared" si="256"/>
        <v>53.028101692611273</v>
      </c>
      <c r="BO62" s="19">
        <f t="shared" si="256"/>
        <v>58.110959571484159</v>
      </c>
      <c r="BP62" s="19">
        <f t="shared" si="256"/>
        <v>61.887170180723906</v>
      </c>
      <c r="BQ62" s="19">
        <f t="shared" si="256"/>
        <v>63.546612213157985</v>
      </c>
      <c r="BR62" s="19">
        <f t="shared" si="256"/>
        <v>58.555219643159418</v>
      </c>
      <c r="BS62" s="19">
        <f t="shared" si="256"/>
        <v>55.491131795869727</v>
      </c>
      <c r="BT62" s="19">
        <f t="shared" si="256"/>
        <v>54.443636234713836</v>
      </c>
      <c r="BU62" s="19">
        <f t="shared" si="256"/>
        <v>50.342941553515189</v>
      </c>
      <c r="BV62" s="19">
        <f t="shared" si="256"/>
        <v>52.289845985268556</v>
      </c>
      <c r="BW62" s="18">
        <f t="shared" ref="BW62:CN62" si="257">BW27*100000/$I118</f>
        <v>61.675116381564628</v>
      </c>
      <c r="BX62" s="19">
        <f t="shared" si="257"/>
        <v>47.622202722169277</v>
      </c>
      <c r="BY62" s="19">
        <f t="shared" si="257"/>
        <v>57.9982433533877</v>
      </c>
      <c r="BZ62" s="19">
        <f t="shared" si="257"/>
        <v>60.58847294256757</v>
      </c>
      <c r="CA62" s="19">
        <f t="shared" si="257"/>
        <v>64.410087740948867</v>
      </c>
      <c r="CB62" s="19">
        <f t="shared" si="257"/>
        <v>75.276522130919446</v>
      </c>
      <c r="CC62" s="19">
        <f t="shared" si="257"/>
        <v>75.753953940101056</v>
      </c>
      <c r="CD62" s="19">
        <f t="shared" si="257"/>
        <v>69.147680308981762</v>
      </c>
      <c r="CE62" s="19">
        <f t="shared" si="257"/>
        <v>67.931417374279292</v>
      </c>
      <c r="CF62" s="19">
        <f t="shared" si="257"/>
        <v>65.965521689413848</v>
      </c>
      <c r="CG62" s="19">
        <f t="shared" si="257"/>
        <v>57.434398547069151</v>
      </c>
      <c r="CH62" s="19">
        <f t="shared" si="257"/>
        <v>65.261255762747766</v>
      </c>
      <c r="CI62" s="27">
        <f t="shared" si="257"/>
        <v>70.413630717037989</v>
      </c>
      <c r="CJ62" s="27">
        <f t="shared" si="257"/>
        <v>66.801567436713768</v>
      </c>
      <c r="CK62" s="27">
        <f t="shared" si="257"/>
        <v>103.08422460958769</v>
      </c>
      <c r="CL62" s="27">
        <f t="shared" si="257"/>
        <v>108.7745204710554</v>
      </c>
      <c r="CM62" s="27">
        <f t="shared" si="257"/>
        <v>90.299421683176988</v>
      </c>
      <c r="CN62" s="27">
        <f t="shared" si="257"/>
        <v>98.474091212331786</v>
      </c>
      <c r="CO62" s="27">
        <f t="shared" ref="CO62:CP62" si="258">CO27*100000/$I118</f>
        <v>86.447562335797755</v>
      </c>
      <c r="CP62" s="27">
        <f t="shared" si="258"/>
        <v>75.795000113741111</v>
      </c>
      <c r="CQ62" s="27">
        <f t="shared" ref="CQ62" si="259">CQ27*100000/$I118</f>
        <v>62.889218991338673</v>
      </c>
      <c r="CR62" s="11"/>
      <c r="CS62" s="11">
        <f>CS27*100000/C118</f>
        <v>637.95525154014626</v>
      </c>
      <c r="CT62" s="11">
        <f>CT27*100000/D118</f>
        <v>647.73823080224099</v>
      </c>
      <c r="CU62" s="11">
        <f>CU27*100000/E118</f>
        <v>662.39328224308281</v>
      </c>
      <c r="CV62" s="11">
        <f>CV27*100000/F118</f>
        <v>654.70202306400029</v>
      </c>
      <c r="CW62" s="11">
        <f>CW27*100000/G118</f>
        <v>655.55550090147028</v>
      </c>
      <c r="CX62" s="11">
        <f>CX27*100000/H118</f>
        <v>662.90789253932508</v>
      </c>
      <c r="CY62" s="11">
        <f>CY27*100000/I118</f>
        <v>769.06487289415031</v>
      </c>
      <c r="CZ62" s="11">
        <f t="shared" si="47"/>
        <v>761.58496911970883</v>
      </c>
      <c r="DA62" s="11">
        <f t="shared" si="48"/>
        <v>1068.2643112998546</v>
      </c>
      <c r="DB62" s="11">
        <f>DB27*100000/J118</f>
        <v>1015.4466254929451</v>
      </c>
      <c r="DC62" s="11"/>
      <c r="DD62" s="37">
        <f t="shared" si="49"/>
        <v>650.69719691236764</v>
      </c>
      <c r="DE62" s="37">
        <f t="shared" si="50"/>
        <v>651.66885771018815</v>
      </c>
      <c r="DF62" s="37">
        <f t="shared" si="51"/>
        <v>656.65938591002384</v>
      </c>
      <c r="DG62" s="42">
        <f>(CW62-DD62)/DD62</f>
        <v>7.4663053908267064E-3</v>
      </c>
      <c r="DH62" s="42">
        <f>(CX62-DE62)/DE62</f>
        <v>1.7246542774237001E-2</v>
      </c>
      <c r="DI62" s="42">
        <f>(CY62-DF62)/DF62</f>
        <v>0.17117776642810126</v>
      </c>
      <c r="DJ62" s="42">
        <f t="shared" si="52"/>
        <v>0.5463825649666153</v>
      </c>
    </row>
    <row r="63" spans="1:114">
      <c r="A63" t="s">
        <v>32</v>
      </c>
      <c r="C63" s="21">
        <f t="shared" ref="C63:N63" si="260">C28*100000/$C119</f>
        <v>43.243144617642621</v>
      </c>
      <c r="D63" s="19">
        <f t="shared" si="260"/>
        <v>38.802199267905465</v>
      </c>
      <c r="E63" s="19">
        <f t="shared" si="260"/>
        <v>43.557150854492726</v>
      </c>
      <c r="F63" s="19">
        <f t="shared" si="260"/>
        <v>40.820810790513264</v>
      </c>
      <c r="G63" s="19">
        <f t="shared" si="260"/>
        <v>41.269391128870552</v>
      </c>
      <c r="H63" s="19">
        <f t="shared" si="260"/>
        <v>47.684089967379776</v>
      </c>
      <c r="I63" s="19">
        <f t="shared" si="260"/>
        <v>43.78144102367137</v>
      </c>
      <c r="J63" s="19">
        <f t="shared" si="260"/>
        <v>45.979484681622083</v>
      </c>
      <c r="K63" s="19">
        <f t="shared" si="260"/>
        <v>43.422576752985535</v>
      </c>
      <c r="L63" s="19">
        <f t="shared" si="260"/>
        <v>41.403965230377736</v>
      </c>
      <c r="M63" s="19">
        <f t="shared" si="260"/>
        <v>41.762829501063571</v>
      </c>
      <c r="N63" s="19">
        <f t="shared" si="260"/>
        <v>44.409453497371572</v>
      </c>
      <c r="O63" s="22">
        <f t="shared" ref="O63:Z63" si="261">O28*100000/$D119</f>
        <v>47.79447661704274</v>
      </c>
      <c r="P63" s="11">
        <f t="shared" si="261"/>
        <v>40.393466245373808</v>
      </c>
      <c r="Q63" s="11">
        <f t="shared" si="261"/>
        <v>47.660723417554749</v>
      </c>
      <c r="R63" s="11">
        <f t="shared" si="261"/>
        <v>46.947373020285454</v>
      </c>
      <c r="S63" s="11">
        <f t="shared" si="261"/>
        <v>51.361228603389215</v>
      </c>
      <c r="T63" s="11">
        <f t="shared" si="261"/>
        <v>49.756190209533301</v>
      </c>
      <c r="U63" s="11">
        <f t="shared" si="261"/>
        <v>47.482385818237425</v>
      </c>
      <c r="V63" s="11">
        <f t="shared" si="261"/>
        <v>47.839061016872073</v>
      </c>
      <c r="W63" s="11">
        <f t="shared" si="261"/>
        <v>42.75643943632835</v>
      </c>
      <c r="X63" s="11">
        <f t="shared" si="261"/>
        <v>44.049387031378949</v>
      </c>
      <c r="Y63" s="11">
        <f t="shared" si="261"/>
        <v>47.883645416701405</v>
      </c>
      <c r="Z63" s="11">
        <f t="shared" si="261"/>
        <v>47.928229816530738</v>
      </c>
      <c r="AA63" s="23">
        <f t="shared" ref="AA63:AL63" si="262">AA28*100000/$E119</f>
        <v>50.357956358497454</v>
      </c>
      <c r="AB63" s="11">
        <f t="shared" si="262"/>
        <v>49.695932392347181</v>
      </c>
      <c r="AC63" s="11">
        <f t="shared" si="262"/>
        <v>51.06411525572441</v>
      </c>
      <c r="AD63" s="11">
        <f t="shared" si="262"/>
        <v>46.429947492672497</v>
      </c>
      <c r="AE63" s="11">
        <f t="shared" si="262"/>
        <v>46.429947492672497</v>
      </c>
      <c r="AF63" s="11">
        <f t="shared" si="262"/>
        <v>46.915431734516034</v>
      </c>
      <c r="AG63" s="11">
        <f t="shared" si="262"/>
        <v>49.872472116653917</v>
      </c>
      <c r="AH63" s="11">
        <f t="shared" si="262"/>
        <v>47.665725562819674</v>
      </c>
      <c r="AI63" s="11">
        <f t="shared" si="262"/>
        <v>42.634343420077599</v>
      </c>
      <c r="AJ63" s="11">
        <f t="shared" si="262"/>
        <v>49.651797461270498</v>
      </c>
      <c r="AK63" s="11">
        <f t="shared" si="262"/>
        <v>43.517042041611298</v>
      </c>
      <c r="AL63" s="11">
        <f t="shared" si="262"/>
        <v>45.591383802215482</v>
      </c>
      <c r="AM63" s="24">
        <f t="shared" ref="AM63:AX63" si="263">AM28*100000/$F119</f>
        <v>44.70927173272684</v>
      </c>
      <c r="AN63" s="19">
        <f t="shared" si="263"/>
        <v>41.649986276919527</v>
      </c>
      <c r="AO63" s="19">
        <f t="shared" si="263"/>
        <v>43.572965706284123</v>
      </c>
      <c r="AP63" s="19">
        <f t="shared" si="263"/>
        <v>45.539649213588824</v>
      </c>
      <c r="AQ63" s="19">
        <f t="shared" si="263"/>
        <v>49.997465163479475</v>
      </c>
      <c r="AR63" s="19">
        <f t="shared" si="263"/>
        <v>48.07448573411488</v>
      </c>
      <c r="AS63" s="19">
        <f t="shared" si="263"/>
        <v>49.866352929659158</v>
      </c>
      <c r="AT63" s="19">
        <f t="shared" si="263"/>
        <v>47.899669422354464</v>
      </c>
      <c r="AU63" s="19">
        <f t="shared" si="263"/>
        <v>49.778944773778953</v>
      </c>
      <c r="AV63" s="19">
        <f t="shared" si="263"/>
        <v>47.506332720893518</v>
      </c>
      <c r="AW63" s="19">
        <f t="shared" si="263"/>
        <v>43.135924926883078</v>
      </c>
      <c r="AX63" s="19">
        <f t="shared" si="263"/>
        <v>44.578159498906523</v>
      </c>
      <c r="AY63" s="25">
        <f t="shared" ref="AY63:BJ63" si="264">AY28*100000/$G119</f>
        <v>43.233838445021483</v>
      </c>
      <c r="AZ63" s="19">
        <f t="shared" si="264"/>
        <v>36.386651848652598</v>
      </c>
      <c r="BA63" s="19">
        <f t="shared" si="264"/>
        <v>43.892221771595409</v>
      </c>
      <c r="BB63" s="19">
        <f t="shared" si="264"/>
        <v>46.130725081946778</v>
      </c>
      <c r="BC63" s="19">
        <f t="shared" si="264"/>
        <v>47.842521731039</v>
      </c>
      <c r="BD63" s="19">
        <f t="shared" si="264"/>
        <v>47.096353960921874</v>
      </c>
      <c r="BE63" s="19">
        <f t="shared" si="264"/>
        <v>46.525755077891134</v>
      </c>
      <c r="BF63" s="19">
        <f t="shared" si="264"/>
        <v>43.804437328052224</v>
      </c>
      <c r="BG63" s="19">
        <f t="shared" si="264"/>
        <v>42.707131783762335</v>
      </c>
      <c r="BH63" s="19">
        <f t="shared" si="264"/>
        <v>43.672760662737439</v>
      </c>
      <c r="BI63" s="19">
        <f t="shared" si="264"/>
        <v>41.302580687071284</v>
      </c>
      <c r="BJ63" s="19">
        <f t="shared" si="264"/>
        <v>44.989527315885297</v>
      </c>
      <c r="BK63" s="26">
        <f t="shared" ref="BK63:BV63" si="265">BK28*100000/$H119</f>
        <v>44.98202459133352</v>
      </c>
      <c r="BL63" s="19">
        <f t="shared" si="265"/>
        <v>43.676936837232937</v>
      </c>
      <c r="BM63" s="19">
        <f t="shared" si="265"/>
        <v>47.896720575491493</v>
      </c>
      <c r="BN63" s="19">
        <f t="shared" si="265"/>
        <v>45.852083094067247</v>
      </c>
      <c r="BO63" s="19">
        <f t="shared" si="265"/>
        <v>48.505761527405106</v>
      </c>
      <c r="BP63" s="19">
        <f t="shared" si="265"/>
        <v>49.854352206642375</v>
      </c>
      <c r="BQ63" s="19">
        <f t="shared" si="265"/>
        <v>49.201808329592083</v>
      </c>
      <c r="BR63" s="19">
        <f t="shared" si="265"/>
        <v>47.983726425764871</v>
      </c>
      <c r="BS63" s="19">
        <f t="shared" si="265"/>
        <v>43.285410511002759</v>
      </c>
      <c r="BT63" s="19">
        <f t="shared" si="265"/>
        <v>44.895018741060149</v>
      </c>
      <c r="BU63" s="19">
        <f t="shared" si="265"/>
        <v>39.935685275477923</v>
      </c>
      <c r="BV63" s="19">
        <f t="shared" si="265"/>
        <v>44.1119660885998</v>
      </c>
      <c r="BW63" s="18">
        <f t="shared" ref="BW63:CN63" si="266">BW28*100000/$I119</f>
        <v>46.877250603970467</v>
      </c>
      <c r="BX63" s="19">
        <f t="shared" si="266"/>
        <v>40.106571353902972</v>
      </c>
      <c r="BY63" s="19">
        <f t="shared" si="266"/>
        <v>44.117228489293268</v>
      </c>
      <c r="BZ63" s="19">
        <f t="shared" si="266"/>
        <v>45.022860745671721</v>
      </c>
      <c r="CA63" s="19">
        <f t="shared" si="266"/>
        <v>41.529707756783402</v>
      </c>
      <c r="CB63" s="19">
        <f t="shared" si="266"/>
        <v>63.178631218782641</v>
      </c>
      <c r="CC63" s="19">
        <f t="shared" si="266"/>
        <v>75.771232116997339</v>
      </c>
      <c r="CD63" s="19">
        <f t="shared" si="266"/>
        <v>63.696135365284611</v>
      </c>
      <c r="CE63" s="19">
        <f t="shared" si="266"/>
        <v>50.715406357193437</v>
      </c>
      <c r="CF63" s="19">
        <f t="shared" si="266"/>
        <v>48.904141844436531</v>
      </c>
      <c r="CG63" s="19">
        <f t="shared" si="266"/>
        <v>46.618498530719478</v>
      </c>
      <c r="CH63" s="19">
        <f t="shared" si="266"/>
        <v>49.766648755273152</v>
      </c>
      <c r="CI63" s="27">
        <f t="shared" si="266"/>
        <v>45.799116965424687</v>
      </c>
      <c r="CJ63" s="27">
        <f t="shared" si="266"/>
        <v>43.858476416042286</v>
      </c>
      <c r="CK63" s="27">
        <f t="shared" si="266"/>
        <v>62.876753799989821</v>
      </c>
      <c r="CL63" s="27">
        <f t="shared" si="266"/>
        <v>71.544948253897886</v>
      </c>
      <c r="CM63" s="27">
        <f t="shared" si="266"/>
        <v>68.87117683030435</v>
      </c>
      <c r="CN63" s="27">
        <f t="shared" si="266"/>
        <v>73.614964839905781</v>
      </c>
      <c r="CO63" s="27">
        <f t="shared" ref="CO63:CP63" si="267">CO28*100000/$I119</f>
        <v>63.609884674200948</v>
      </c>
      <c r="CP63" s="27">
        <f t="shared" si="267"/>
        <v>49.551022027563995</v>
      </c>
      <c r="CQ63" s="27">
        <f t="shared" ref="CQ63" si="268">CQ28*100000/$I119</f>
        <v>44.76410867242074</v>
      </c>
      <c r="CR63" s="11"/>
      <c r="CS63" s="11">
        <f>CS28*100000/C119</f>
        <v>516.13653731389627</v>
      </c>
      <c r="CT63" s="11">
        <f>CT28*100000/D119</f>
        <v>561.85260664922828</v>
      </c>
      <c r="CU63" s="11">
        <f>CU28*100000/E119</f>
        <v>569.82609513107855</v>
      </c>
      <c r="CV63" s="11">
        <f>CV28*100000/F119</f>
        <v>556.30920809958934</v>
      </c>
      <c r="CW63" s="11">
        <f>CW28*100000/G119</f>
        <v>527.58450569457682</v>
      </c>
      <c r="CX63" s="11">
        <f>CX28*100000/H119</f>
        <v>550.18149420367024</v>
      </c>
      <c r="CY63" s="11">
        <f>CY28*100000/I119</f>
        <v>616.304313138309</v>
      </c>
      <c r="CZ63" s="11">
        <f t="shared" si="47"/>
        <v>519.78779391922649</v>
      </c>
      <c r="DA63" s="11">
        <f t="shared" si="48"/>
        <v>730.83138266886795</v>
      </c>
      <c r="DB63" s="11">
        <f>DB28*100000/J119</f>
        <v>693.05039189230195</v>
      </c>
      <c r="DC63" s="11"/>
      <c r="DD63" s="37">
        <f t="shared" si="49"/>
        <v>551.03111179844814</v>
      </c>
      <c r="DE63" s="37">
        <f t="shared" si="50"/>
        <v>546.34179057767392</v>
      </c>
      <c r="DF63" s="37">
        <f t="shared" si="51"/>
        <v>553.15078195562864</v>
      </c>
      <c r="DG63" s="42">
        <f>(CW63-DD63)/DD63</f>
        <v>-4.2550421567571009E-2</v>
      </c>
      <c r="DH63" s="42">
        <f>(CX63-DE63)/DE63</f>
        <v>7.0280247497384648E-3</v>
      </c>
      <c r="DI63" s="42">
        <f>(CY63-DF63)/DF63</f>
        <v>0.1141705539299884</v>
      </c>
      <c r="DJ63" s="42">
        <f t="shared" si="52"/>
        <v>0.25291405978324266</v>
      </c>
    </row>
    <row r="64" spans="1:114">
      <c r="A64" t="s">
        <v>24</v>
      </c>
      <c r="C64" s="21">
        <f t="shared" ref="C64:N64" si="269">C29*100000/$C120</f>
        <v>37.718715472936147</v>
      </c>
      <c r="D64" s="19">
        <f t="shared" si="269"/>
        <v>35.52731122890993</v>
      </c>
      <c r="E64" s="19">
        <f t="shared" si="269"/>
        <v>39.644494960110706</v>
      </c>
      <c r="F64" s="19">
        <f t="shared" si="269"/>
        <v>37.121059770019905</v>
      </c>
      <c r="G64" s="19">
        <f t="shared" si="269"/>
        <v>37.386684526871569</v>
      </c>
      <c r="H64" s="19">
        <f t="shared" si="269"/>
        <v>38.515589743491134</v>
      </c>
      <c r="I64" s="19">
        <f t="shared" si="269"/>
        <v>39.843713527749451</v>
      </c>
      <c r="J64" s="19">
        <f t="shared" si="269"/>
        <v>37.585903094510314</v>
      </c>
      <c r="K64" s="19">
        <f t="shared" si="269"/>
        <v>37.121059770019905</v>
      </c>
      <c r="L64" s="19">
        <f t="shared" si="269"/>
        <v>38.316371175852389</v>
      </c>
      <c r="M64" s="19">
        <f t="shared" si="269"/>
        <v>38.183558797426556</v>
      </c>
      <c r="N64" s="19">
        <f t="shared" si="269"/>
        <v>36.722622634742415</v>
      </c>
      <c r="O64" s="22">
        <f t="shared" ref="O64:Z64" si="270">O29*100000/$D120</f>
        <v>38.610650203349422</v>
      </c>
      <c r="P64" s="11">
        <f t="shared" si="270"/>
        <v>31.416529054349276</v>
      </c>
      <c r="Q64" s="11">
        <f t="shared" si="270"/>
        <v>39.402663540854029</v>
      </c>
      <c r="R64" s="11">
        <f t="shared" si="270"/>
        <v>41.316695773156823</v>
      </c>
      <c r="S64" s="11">
        <f t="shared" si="270"/>
        <v>39.798670209606328</v>
      </c>
      <c r="T64" s="11">
        <f t="shared" si="270"/>
        <v>38.544649091890705</v>
      </c>
      <c r="U64" s="11">
        <f t="shared" si="270"/>
        <v>35.508597964789729</v>
      </c>
      <c r="V64" s="11">
        <f t="shared" si="270"/>
        <v>38.478647980431994</v>
      </c>
      <c r="W64" s="11">
        <f t="shared" si="270"/>
        <v>36.498614636670482</v>
      </c>
      <c r="X64" s="11">
        <f t="shared" si="270"/>
        <v>41.316695773156823</v>
      </c>
      <c r="Y64" s="11">
        <f t="shared" si="270"/>
        <v>36.630616859587917</v>
      </c>
      <c r="Z64" s="11">
        <f t="shared" si="270"/>
        <v>38.940655760643011</v>
      </c>
      <c r="AA64" s="23">
        <f t="shared" ref="AA64:AL64" si="271">AA29*100000/$E120</f>
        <v>38.619559502173004</v>
      </c>
      <c r="AB64" s="11">
        <f t="shared" si="271"/>
        <v>39.076209698989238</v>
      </c>
      <c r="AC64" s="11">
        <f t="shared" si="271"/>
        <v>36.271072775689511</v>
      </c>
      <c r="AD64" s="11">
        <f t="shared" si="271"/>
        <v>38.750030986977642</v>
      </c>
      <c r="AE64" s="11">
        <f t="shared" si="271"/>
        <v>41.946582364691288</v>
      </c>
      <c r="AF64" s="11">
        <f t="shared" si="271"/>
        <v>38.097673562954448</v>
      </c>
      <c r="AG64" s="11">
        <f t="shared" si="271"/>
        <v>38.097673562954448</v>
      </c>
      <c r="AH64" s="11">
        <f t="shared" si="271"/>
        <v>37.445316138931254</v>
      </c>
      <c r="AI64" s="11">
        <f t="shared" si="271"/>
        <v>38.815266729379964</v>
      </c>
      <c r="AJ64" s="11">
        <f t="shared" si="271"/>
        <v>37.314844654126617</v>
      </c>
      <c r="AK64" s="11">
        <f t="shared" si="271"/>
        <v>35.618715351666317</v>
      </c>
      <c r="AL64" s="11">
        <f t="shared" si="271"/>
        <v>37.119137426919657</v>
      </c>
      <c r="AM64" s="24">
        <f t="shared" ref="AM64:AX64" si="272">AM29*100000/$F120</f>
        <v>39.543437789076719</v>
      </c>
      <c r="AN64" s="19">
        <f t="shared" si="272"/>
        <v>39.607945844197566</v>
      </c>
      <c r="AO64" s="19">
        <f t="shared" si="272"/>
        <v>43.542937206568986</v>
      </c>
      <c r="AP64" s="19">
        <f t="shared" si="272"/>
        <v>43.865477482173198</v>
      </c>
      <c r="AQ64" s="19">
        <f t="shared" si="272"/>
        <v>41.607695552943696</v>
      </c>
      <c r="AR64" s="19">
        <f t="shared" si="272"/>
        <v>35.608446426705299</v>
      </c>
      <c r="AS64" s="19">
        <f t="shared" si="272"/>
        <v>39.349913623714194</v>
      </c>
      <c r="AT64" s="19">
        <f t="shared" si="272"/>
        <v>40.76909083637274</v>
      </c>
      <c r="AU64" s="19">
        <f t="shared" si="272"/>
        <v>43.4139210963273</v>
      </c>
      <c r="AV64" s="19">
        <f t="shared" si="272"/>
        <v>42.317284159272965</v>
      </c>
      <c r="AW64" s="19">
        <f t="shared" si="272"/>
        <v>35.54393837158446</v>
      </c>
      <c r="AX64" s="19">
        <f t="shared" si="272"/>
        <v>42.575316379756337</v>
      </c>
      <c r="AY64" s="25">
        <f t="shared" ref="AY64:BJ64" si="273">AY29*100000/$G120</f>
        <v>38.51522830399896</v>
      </c>
      <c r="AZ64" s="19">
        <f t="shared" si="273"/>
        <v>33.885685002015784</v>
      </c>
      <c r="BA64" s="19">
        <f t="shared" si="273"/>
        <v>39.672614129494754</v>
      </c>
      <c r="BB64" s="19">
        <f t="shared" si="273"/>
        <v>42.30888184312407</v>
      </c>
      <c r="BC64" s="19">
        <f t="shared" si="273"/>
        <v>42.501779480706702</v>
      </c>
      <c r="BD64" s="19">
        <f t="shared" si="273"/>
        <v>39.479716491912122</v>
      </c>
      <c r="BE64" s="19">
        <f t="shared" si="273"/>
        <v>40.315606254770195</v>
      </c>
      <c r="BF64" s="19">
        <f t="shared" si="273"/>
        <v>39.994110192132474</v>
      </c>
      <c r="BG64" s="19">
        <f t="shared" si="273"/>
        <v>36.843448778282813</v>
      </c>
      <c r="BH64" s="19">
        <f t="shared" si="273"/>
        <v>39.865511767077386</v>
      </c>
      <c r="BI64" s="19">
        <f t="shared" si="273"/>
        <v>36.457653503117548</v>
      </c>
      <c r="BJ64" s="19">
        <f t="shared" si="273"/>
        <v>39.801212554549842</v>
      </c>
      <c r="BK64" s="26">
        <f t="shared" ref="BK64:BV64" si="274">BK29*100000/$H120</f>
        <v>38.782706219093043</v>
      </c>
      <c r="BL64" s="19">
        <f t="shared" si="274"/>
        <v>36.430312563180841</v>
      </c>
      <c r="BM64" s="19">
        <f t="shared" si="274"/>
        <v>37.511142080762127</v>
      </c>
      <c r="BN64" s="19">
        <f t="shared" si="274"/>
        <v>42.660976841002352</v>
      </c>
      <c r="BO64" s="19">
        <f t="shared" si="274"/>
        <v>42.025194771836887</v>
      </c>
      <c r="BP64" s="19">
        <f t="shared" si="274"/>
        <v>38.591971598343406</v>
      </c>
      <c r="BQ64" s="19">
        <f t="shared" si="274"/>
        <v>39.164175460592318</v>
      </c>
      <c r="BR64" s="19">
        <f t="shared" si="274"/>
        <v>39.545644702091593</v>
      </c>
      <c r="BS64" s="19">
        <f t="shared" si="274"/>
        <v>40.880787047339062</v>
      </c>
      <c r="BT64" s="19">
        <f t="shared" si="274"/>
        <v>38.782706219093043</v>
      </c>
      <c r="BU64" s="19">
        <f t="shared" si="274"/>
        <v>38.909862632926135</v>
      </c>
      <c r="BV64" s="19">
        <f t="shared" si="274"/>
        <v>43.360337117084356</v>
      </c>
      <c r="BW64" s="18">
        <f t="shared" ref="BW64:CN64" si="275">BW29*100000/$I120</f>
        <v>36.157882292573234</v>
      </c>
      <c r="BX64" s="19">
        <f t="shared" si="275"/>
        <v>29.429372022476997</v>
      </c>
      <c r="BY64" s="19">
        <f t="shared" si="275"/>
        <v>33.328134982719675</v>
      </c>
      <c r="BZ64" s="19">
        <f t="shared" si="275"/>
        <v>30.435504399313817</v>
      </c>
      <c r="CA64" s="19">
        <f t="shared" si="275"/>
        <v>31.06433713483683</v>
      </c>
      <c r="CB64" s="19">
        <f t="shared" si="275"/>
        <v>35.906349198364026</v>
      </c>
      <c r="CC64" s="19">
        <f t="shared" si="275"/>
        <v>43.578108571744785</v>
      </c>
      <c r="CD64" s="19">
        <f t="shared" si="275"/>
        <v>48.860303550138092</v>
      </c>
      <c r="CE64" s="19">
        <f t="shared" si="275"/>
        <v>47.791287899748973</v>
      </c>
      <c r="CF64" s="19">
        <f t="shared" si="275"/>
        <v>42.571976194907961</v>
      </c>
      <c r="CG64" s="19">
        <f t="shared" si="275"/>
        <v>36.472298660334744</v>
      </c>
      <c r="CH64" s="19">
        <f t="shared" si="275"/>
        <v>33.956967718242687</v>
      </c>
      <c r="CI64" s="27">
        <f t="shared" si="275"/>
        <v>39.427812517292899</v>
      </c>
      <c r="CJ64" s="27">
        <f t="shared" si="275"/>
        <v>40.685477988338924</v>
      </c>
      <c r="CK64" s="27">
        <f t="shared" si="275"/>
        <v>63.700756108481194</v>
      </c>
      <c r="CL64" s="27">
        <f t="shared" si="275"/>
        <v>65.901670682811741</v>
      </c>
      <c r="CM64" s="27">
        <f t="shared" si="275"/>
        <v>53.953848707874492</v>
      </c>
      <c r="CN64" s="27">
        <f t="shared" si="275"/>
        <v>54.77133126405441</v>
      </c>
      <c r="CO64" s="27">
        <f t="shared" ref="CO64:CP64" si="276">CO29*100000/$I120</f>
        <v>49.048953370794997</v>
      </c>
      <c r="CP64" s="27">
        <f t="shared" si="276"/>
        <v>45.904789693179929</v>
      </c>
      <c r="CQ64" s="27">
        <f t="shared" ref="CQ64" si="277">CQ29*100000/$I120</f>
        <v>38.484563414008385</v>
      </c>
      <c r="CR64" s="11"/>
      <c r="CS64" s="11">
        <f>CS29*100000/C120</f>
        <v>453.68708470264045</v>
      </c>
      <c r="CT64" s="11">
        <f>CT29*100000/D120</f>
        <v>456.46368684848653</v>
      </c>
      <c r="CU64" s="11">
        <f>CU29*100000/E120</f>
        <v>457.1720827554534</v>
      </c>
      <c r="CV64" s="11">
        <f>CV29*100000/F120</f>
        <v>487.74540476869345</v>
      </c>
      <c r="CW64" s="11">
        <f>CW29*100000/G120</f>
        <v>469.64144830118266</v>
      </c>
      <c r="CX64" s="11">
        <f>CX29*100000/H120</f>
        <v>476.64581725334517</v>
      </c>
      <c r="CY64" s="11">
        <f>CY29*100000/I120</f>
        <v>449.55252262540182</v>
      </c>
      <c r="CZ64" s="11">
        <f t="shared" si="47"/>
        <v>447.76463506808381</v>
      </c>
      <c r="DA64" s="11">
        <f t="shared" si="48"/>
        <v>624.24631879556625</v>
      </c>
      <c r="DB64" s="11">
        <f>DB29*100000/J120</f>
        <v>597.01951342411178</v>
      </c>
      <c r="DC64" s="11"/>
      <c r="DD64" s="37">
        <f t="shared" si="49"/>
        <v>463.7670647688185</v>
      </c>
      <c r="DE64" s="37">
        <f t="shared" si="50"/>
        <v>464.94194147529134</v>
      </c>
      <c r="DF64" s="37">
        <f t="shared" si="51"/>
        <v>469.53368798543227</v>
      </c>
      <c r="DG64" s="42">
        <f>(CW64-DD64)/DD64</f>
        <v>1.2666668201832019E-2</v>
      </c>
      <c r="DH64" s="42">
        <f>(CX64-DE64)/DE64</f>
        <v>2.5172768326549893E-2</v>
      </c>
      <c r="DI64" s="42">
        <f>(CY64-DF64)/DF64</f>
        <v>-4.2555339204224212E-2</v>
      </c>
      <c r="DJ64" s="42">
        <f t="shared" si="52"/>
        <v>0.27151582240172484</v>
      </c>
    </row>
    <row r="65" spans="1:114">
      <c r="C65" s="21"/>
      <c r="D65" s="19"/>
      <c r="E65" s="19"/>
      <c r="F65" s="19"/>
      <c r="G65" s="19"/>
      <c r="H65" s="19"/>
      <c r="I65" s="19"/>
      <c r="J65" s="19"/>
      <c r="K65" s="19"/>
      <c r="L65" s="19"/>
      <c r="M65" s="19"/>
      <c r="N65" s="19"/>
      <c r="O65" s="22"/>
      <c r="P65" s="11"/>
      <c r="Q65" s="11"/>
      <c r="R65" s="11"/>
      <c r="S65" s="11"/>
      <c r="T65" s="11"/>
      <c r="U65" s="11"/>
      <c r="V65" s="11"/>
      <c r="W65" s="11"/>
      <c r="X65" s="11"/>
      <c r="Y65" s="11"/>
      <c r="Z65" s="11"/>
      <c r="AA65" s="23"/>
      <c r="AB65" s="11"/>
      <c r="AC65" s="11"/>
      <c r="AD65" s="11"/>
      <c r="AE65" s="11"/>
      <c r="AF65" s="11"/>
      <c r="AG65" s="11"/>
      <c r="AH65" s="11"/>
      <c r="AI65" s="11"/>
      <c r="AJ65" s="11"/>
      <c r="AK65" s="11"/>
      <c r="AL65" s="11"/>
      <c r="AM65" s="24"/>
      <c r="AN65" s="19"/>
      <c r="AO65" s="19"/>
      <c r="AP65" s="19"/>
      <c r="AQ65" s="19"/>
      <c r="AR65" s="19"/>
      <c r="AS65" s="19"/>
      <c r="AT65" s="19"/>
      <c r="AU65" s="19"/>
      <c r="AV65" s="19"/>
      <c r="AW65" s="19"/>
      <c r="AX65" s="19"/>
      <c r="AY65" s="25"/>
      <c r="AZ65" s="19"/>
      <c r="BA65" s="19"/>
      <c r="BB65" s="19"/>
      <c r="BC65" s="19"/>
      <c r="BD65" s="19"/>
      <c r="BE65" s="19"/>
      <c r="BF65" s="19"/>
      <c r="BG65" s="19"/>
      <c r="BH65" s="19"/>
      <c r="BI65" s="19"/>
      <c r="BJ65" s="19"/>
      <c r="BK65" s="26"/>
      <c r="BL65" s="19"/>
      <c r="BM65" s="19"/>
      <c r="BN65" s="19"/>
      <c r="BO65" s="19"/>
      <c r="BP65" s="19"/>
      <c r="BQ65" s="19"/>
      <c r="BR65" s="19"/>
      <c r="BS65" s="19"/>
      <c r="BT65" s="19"/>
      <c r="BU65" s="19"/>
      <c r="BV65" s="19"/>
      <c r="BW65" s="18"/>
      <c r="BX65" s="19"/>
      <c r="BY65" s="19"/>
      <c r="BZ65" s="19"/>
      <c r="CA65" s="19"/>
      <c r="CB65" s="19"/>
      <c r="CC65" s="19"/>
      <c r="CD65" s="19"/>
      <c r="CE65" s="19"/>
      <c r="CF65" s="19"/>
      <c r="CG65" s="19"/>
      <c r="CH65" s="19"/>
      <c r="CI65" s="27"/>
      <c r="CJ65" s="27"/>
      <c r="CK65" s="27"/>
      <c r="CL65" s="27"/>
      <c r="CM65" s="27"/>
      <c r="CN65" s="27"/>
      <c r="CO65" s="27"/>
      <c r="CP65" s="11"/>
      <c r="CQ65" s="11"/>
      <c r="CR65" s="11"/>
      <c r="CS65" s="11"/>
      <c r="CT65" s="11"/>
      <c r="CU65" s="11"/>
      <c r="CV65" s="11"/>
      <c r="CW65" s="11"/>
      <c r="CX65" s="11"/>
      <c r="CY65" s="11"/>
      <c r="CZ65" s="11"/>
      <c r="DA65" s="11"/>
      <c r="DB65" s="11"/>
      <c r="DC65" s="11"/>
      <c r="DD65" s="37"/>
      <c r="DE65" s="37"/>
      <c r="DF65" s="37"/>
      <c r="DG65" s="42"/>
      <c r="DH65" s="42"/>
      <c r="DI65" s="42"/>
      <c r="DJ65" s="42"/>
    </row>
    <row r="66" spans="1:114">
      <c r="A66" s="29" t="s">
        <v>48</v>
      </c>
      <c r="B66" s="29"/>
      <c r="C66" s="30">
        <f>C31*100000/$C122</f>
        <v>49.202052814690546</v>
      </c>
      <c r="D66" s="30">
        <f>D31*100000/$C122</f>
        <v>45.812829592698407</v>
      </c>
      <c r="E66" s="30">
        <f t="shared" ref="E66:N66" si="278">E31*100000/$C122</f>
        <v>47.483081315573578</v>
      </c>
      <c r="F66" s="30">
        <f t="shared" si="278"/>
        <v>46.481127129429254</v>
      </c>
      <c r="G66" s="30">
        <f t="shared" si="278"/>
        <v>50.505183799420493</v>
      </c>
      <c r="H66" s="30">
        <f t="shared" si="278"/>
        <v>50.501738966756932</v>
      </c>
      <c r="I66" s="30">
        <f t="shared" si="278"/>
        <v>51.343754493521644</v>
      </c>
      <c r="J66" s="30">
        <f t="shared" si="278"/>
        <v>52.27533566953894</v>
      </c>
      <c r="K66" s="30">
        <f t="shared" si="278"/>
        <v>49.099199953735649</v>
      </c>
      <c r="L66" s="30">
        <f t="shared" si="278"/>
        <v>50.528805509113489</v>
      </c>
      <c r="M66" s="30">
        <f t="shared" si="278"/>
        <v>46.152883788487081</v>
      </c>
      <c r="N66" s="30">
        <f t="shared" si="278"/>
        <v>48.284743088279434</v>
      </c>
      <c r="O66" s="30">
        <f>O31*100000/$D122</f>
        <v>50.890181004554321</v>
      </c>
      <c r="P66" s="30">
        <f t="shared" ref="P66:Z66" si="279">P31*100000/$D122</f>
        <v>43.020777167923299</v>
      </c>
      <c r="Q66" s="30">
        <f t="shared" si="279"/>
        <v>48.831487440729347</v>
      </c>
      <c r="R66" s="30">
        <f t="shared" si="279"/>
        <v>49.983358037737617</v>
      </c>
      <c r="S66" s="30">
        <f t="shared" si="279"/>
        <v>54.465626467030098</v>
      </c>
      <c r="T66" s="30">
        <f t="shared" si="279"/>
        <v>52.286120997701495</v>
      </c>
      <c r="U66" s="30">
        <f t="shared" si="279"/>
        <v>54.032268781701298</v>
      </c>
      <c r="V66" s="30">
        <f t="shared" si="279"/>
        <v>51.235986742169963</v>
      </c>
      <c r="W66" s="30">
        <f>W31*100000/$D122</f>
        <v>49.074089485789266</v>
      </c>
      <c r="X66" s="30">
        <f t="shared" si="279"/>
        <v>49.847383504417749</v>
      </c>
      <c r="Y66" s="30">
        <f t="shared" si="279"/>
        <v>47.942761803886874</v>
      </c>
      <c r="Z66" s="30">
        <f t="shared" si="279"/>
        <v>50.688664789706166</v>
      </c>
      <c r="AA66" s="30">
        <f t="shared" ref="AA66:AL66" si="280">AA31*100000/$E122</f>
        <v>49.923954332770748</v>
      </c>
      <c r="AB66" s="30">
        <f t="shared" si="280"/>
        <v>48.491025625248952</v>
      </c>
      <c r="AC66" s="30">
        <f t="shared" si="280"/>
        <v>52.751477386861325</v>
      </c>
      <c r="AD66" s="30">
        <f t="shared" si="280"/>
        <v>53.034860510868342</v>
      </c>
      <c r="AE66" s="30">
        <f t="shared" si="280"/>
        <v>54.691487198128556</v>
      </c>
      <c r="AF66" s="30">
        <f t="shared" si="280"/>
        <v>55.415958095632796</v>
      </c>
      <c r="AG66" s="30">
        <f t="shared" si="280"/>
        <v>55.985635814098963</v>
      </c>
      <c r="AH66" s="30">
        <f t="shared" si="280"/>
        <v>52.440435293559105</v>
      </c>
      <c r="AI66" s="30">
        <f t="shared" si="280"/>
        <v>48.708415419007764</v>
      </c>
      <c r="AJ66" s="30">
        <f t="shared" si="280"/>
        <v>50.73673983398951</v>
      </c>
      <c r="AK66" s="30">
        <f t="shared" si="280"/>
        <v>46.878070994770653</v>
      </c>
      <c r="AL66" s="30">
        <f t="shared" si="280"/>
        <v>49.449869894149415</v>
      </c>
      <c r="AM66" s="30">
        <f>AM31*100000/$F122</f>
        <v>49.543744456618512</v>
      </c>
      <c r="AN66" s="30">
        <f t="shared" ref="AN66:AX66" si="281">AN31*100000/$F122</f>
        <v>45.295472987121229</v>
      </c>
      <c r="AO66" s="30">
        <f t="shared" si="281"/>
        <v>50.930139101901062</v>
      </c>
      <c r="AP66" s="30">
        <f t="shared" si="281"/>
        <v>50.151465902379741</v>
      </c>
      <c r="AQ66" s="30">
        <f t="shared" si="281"/>
        <v>53.907107388506383</v>
      </c>
      <c r="AR66" s="30">
        <f t="shared" si="281"/>
        <v>53.645623438388839</v>
      </c>
      <c r="AS66" s="30">
        <f t="shared" si="281"/>
        <v>57.714756732114978</v>
      </c>
      <c r="AT66" s="30">
        <f t="shared" si="281"/>
        <v>53.989934717088744</v>
      </c>
      <c r="AU66" s="30">
        <f>AU31*100000/$F122</f>
        <v>50.512631579337679</v>
      </c>
      <c r="AV66" s="30">
        <f t="shared" si="281"/>
        <v>51.297083429690332</v>
      </c>
      <c r="AW66" s="30">
        <f t="shared" si="281"/>
        <v>47.777403519176204</v>
      </c>
      <c r="AX66" s="30">
        <f t="shared" si="281"/>
        <v>50.458215950676021</v>
      </c>
      <c r="AY66" s="30">
        <f>AY31*100000/$G122</f>
        <v>49.928319589591879</v>
      </c>
      <c r="AZ66" s="30">
        <f t="shared" ref="AZ66:BJ66" si="282">AZ31*100000/$G122</f>
        <v>44.12194255111276</v>
      </c>
      <c r="BA66" s="30">
        <f t="shared" si="282"/>
        <v>51.064558413659036</v>
      </c>
      <c r="BB66" s="30">
        <f t="shared" si="282"/>
        <v>50.474136297818319</v>
      </c>
      <c r="BC66" s="30">
        <f t="shared" si="282"/>
        <v>53.804673399685079</v>
      </c>
      <c r="BD66" s="30">
        <f t="shared" si="282"/>
        <v>54.875682810466827</v>
      </c>
      <c r="BE66" s="30">
        <f t="shared" si="282"/>
        <v>56.178352564019555</v>
      </c>
      <c r="BF66" s="30">
        <f t="shared" si="282"/>
        <v>53.993167218958355</v>
      </c>
      <c r="BG66" s="30">
        <f t="shared" si="282"/>
        <v>51.113000845584232</v>
      </c>
      <c r="BH66" s="30">
        <f t="shared" si="282"/>
        <v>50.296673923438895</v>
      </c>
      <c r="BI66" s="30">
        <f t="shared" si="282"/>
        <v>48.215567862811035</v>
      </c>
      <c r="BJ66" s="30">
        <f t="shared" si="282"/>
        <v>51.534593891745075</v>
      </c>
      <c r="BK66" s="30">
        <f>BK31*100000/$H122</f>
        <v>51.268843197355189</v>
      </c>
      <c r="BL66" s="30">
        <f t="shared" ref="BL66:BV66" si="283">BL31*100000/$H122</f>
        <v>45.42912495233994</v>
      </c>
      <c r="BM66" s="30">
        <f t="shared" si="283"/>
        <v>50.993321940521433</v>
      </c>
      <c r="BN66" s="30">
        <f t="shared" si="283"/>
        <v>51.199843918873505</v>
      </c>
      <c r="BO66" s="30">
        <f t="shared" si="283"/>
        <v>55.176581644883314</v>
      </c>
      <c r="BP66" s="30">
        <f t="shared" si="283"/>
        <v>55.376917481026688</v>
      </c>
      <c r="BQ66" s="30">
        <f t="shared" si="283"/>
        <v>58.200177613659953</v>
      </c>
      <c r="BR66" s="30">
        <f t="shared" si="283"/>
        <v>55.248911923015839</v>
      </c>
      <c r="BS66" s="30">
        <f t="shared" si="283"/>
        <v>52.211040241449886</v>
      </c>
      <c r="BT66" s="30">
        <f t="shared" si="283"/>
        <v>51.767541430795212</v>
      </c>
      <c r="BU66" s="30">
        <f t="shared" si="283"/>
        <v>48.896219731771254</v>
      </c>
      <c r="BV66" s="30">
        <f t="shared" si="283"/>
        <v>51.07421764632754</v>
      </c>
      <c r="BW66" s="30">
        <f>BW31*100000/$I122</f>
        <v>52.868944840453217</v>
      </c>
      <c r="BX66" s="30">
        <f t="shared" ref="BX66:CH66" si="284">BX31*100000/$I122</f>
        <v>44.282634914956617</v>
      </c>
      <c r="BY66" s="30">
        <f t="shared" si="284"/>
        <v>50.759910623795655</v>
      </c>
      <c r="BZ66" s="30">
        <f t="shared" si="284"/>
        <v>54.355091432441874</v>
      </c>
      <c r="CA66" s="30">
        <f t="shared" si="284"/>
        <v>62.788867087454726</v>
      </c>
      <c r="CB66" s="30">
        <f t="shared" si="284"/>
        <v>64.330738273613917</v>
      </c>
      <c r="CC66" s="30">
        <f t="shared" si="284"/>
        <v>66.26834852684857</v>
      </c>
      <c r="CD66" s="30">
        <f t="shared" si="284"/>
        <v>62.518272236101211</v>
      </c>
      <c r="CE66" s="30">
        <f t="shared" si="284"/>
        <v>59.611148492764009</v>
      </c>
      <c r="CF66" s="30">
        <f t="shared" si="284"/>
        <v>57.89974231247583</v>
      </c>
      <c r="CG66" s="30">
        <f t="shared" si="284"/>
        <v>54.280004903008702</v>
      </c>
      <c r="CH66" s="30">
        <f t="shared" si="284"/>
        <v>61.513812814061218</v>
      </c>
      <c r="CI66" s="30">
        <f>CI31*100000/$J122</f>
        <v>64.170342277127446</v>
      </c>
      <c r="CJ66" s="30">
        <f t="shared" ref="CJ66:CQ66" si="285">CJ31*100000/$J122</f>
        <v>58.868468258243141</v>
      </c>
      <c r="CK66" s="30">
        <f t="shared" si="285"/>
        <v>89.273898204187986</v>
      </c>
      <c r="CL66" s="30">
        <f t="shared" si="285"/>
        <v>89.218924856065911</v>
      </c>
      <c r="CM66" s="30">
        <f t="shared" si="285"/>
        <v>77.926835322580743</v>
      </c>
      <c r="CN66" s="30">
        <f t="shared" si="285"/>
        <v>77.883608416365092</v>
      </c>
      <c r="CO66" s="30">
        <f t="shared" si="285"/>
        <v>70.696195542661329</v>
      </c>
      <c r="CP66" s="30">
        <f t="shared" si="285"/>
        <v>64.750146649628618</v>
      </c>
      <c r="CQ66" s="30">
        <f t="shared" si="285"/>
        <v>55.870776283723295</v>
      </c>
      <c r="CR66" s="30"/>
      <c r="CS66" s="30">
        <f t="shared" ref="CS66" si="286">CS31*100000/C122</f>
        <v>587.67073612124545</v>
      </c>
      <c r="CT66" s="30">
        <f t="shared" ref="CT66" si="287">CT31*100000/D122</f>
        <v>602.29870622334749</v>
      </c>
      <c r="CU66" s="30">
        <f t="shared" ref="CU66" si="288">CU31*100000/E122</f>
        <v>618.50793039908615</v>
      </c>
      <c r="CV66" s="30">
        <f t="shared" ref="CV66" si="289">CV31*100000/F122</f>
        <v>615.22357920299976</v>
      </c>
      <c r="CW66" s="30">
        <f t="shared" ref="CW66" si="290">CW31*100000/G122</f>
        <v>615.60066936889109</v>
      </c>
      <c r="CX66" s="30">
        <f t="shared" ref="CX66" si="291">CX31*100000/H122</f>
        <v>626.8427417220197</v>
      </c>
      <c r="CY66" s="30">
        <f t="shared" ref="CY66" si="292">CY31*100000/I122</f>
        <v>691.47751645797553</v>
      </c>
      <c r="CZ66" s="11">
        <f t="shared" si="47"/>
        <v>648.65919581058358</v>
      </c>
      <c r="DA66" s="11">
        <f t="shared" si="48"/>
        <v>905.2084677895399</v>
      </c>
      <c r="DB66" s="11">
        <f>DB31*100000/J122</f>
        <v>864.87892774744478</v>
      </c>
      <c r="DC66" s="30"/>
      <c r="DD66" s="37">
        <f t="shared" si="49"/>
        <v>605.92523798666969</v>
      </c>
      <c r="DE66" s="37">
        <f t="shared" si="50"/>
        <v>607.86032426311397</v>
      </c>
      <c r="DF66" s="37">
        <f t="shared" si="51"/>
        <v>615.69472538326886</v>
      </c>
      <c r="DG66" s="42">
        <f>(CW66-DD66)/DD66</f>
        <v>1.5968028356716613E-2</v>
      </c>
      <c r="DH66" s="42">
        <f>(CX66-DE66)/DE66</f>
        <v>3.1228255408703297E-2</v>
      </c>
      <c r="DI66" s="42">
        <f>(CY66-DF66)/DF66</f>
        <v>0.12308500942172602</v>
      </c>
      <c r="DJ66" s="42">
        <f t="shared" ref="DJ66:DJ70" si="293">(DB66-DF66)/DF66</f>
        <v>0.40472037860817989</v>
      </c>
    </row>
    <row r="67" spans="1:114">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11"/>
      <c r="DA67" s="11"/>
      <c r="DB67" s="11"/>
      <c r="DC67" s="30"/>
      <c r="DD67" s="37"/>
      <c r="DE67" s="37"/>
      <c r="DF67" s="37"/>
      <c r="DG67" s="42"/>
      <c r="DH67" s="42"/>
      <c r="DI67" s="42"/>
      <c r="DJ67" s="42"/>
    </row>
    <row r="68" spans="1:114">
      <c r="A68" t="s">
        <v>50</v>
      </c>
      <c r="C68" s="30">
        <f>C33*100000/$C124</f>
        <v>52.212730119703558</v>
      </c>
      <c r="D68" s="30">
        <f t="shared" ref="D68:BO68" si="294">D33*100000/$C124</f>
        <v>49.591828415376433</v>
      </c>
      <c r="E68" s="30">
        <f t="shared" si="294"/>
        <v>49.797132382215388</v>
      </c>
      <c r="F68" s="30">
        <f t="shared" si="294"/>
        <v>48.399318139907592</v>
      </c>
      <c r="G68" s="30">
        <f t="shared" si="294"/>
        <v>53.636753379054632</v>
      </c>
      <c r="H68" s="30">
        <f t="shared" si="294"/>
        <v>53.964366092095524</v>
      </c>
      <c r="I68" s="30">
        <f t="shared" si="294"/>
        <v>54.972685220010263</v>
      </c>
      <c r="J68" s="30">
        <f t="shared" si="294"/>
        <v>56.037062523267558</v>
      </c>
      <c r="K68" s="30">
        <f t="shared" si="294"/>
        <v>52.188705187413895</v>
      </c>
      <c r="L68" s="30">
        <f t="shared" si="294"/>
        <v>54.003679617660431</v>
      </c>
      <c r="M68" s="30">
        <f t="shared" si="294"/>
        <v>48.395677998651578</v>
      </c>
      <c r="N68" s="30">
        <f t="shared" si="294"/>
        <v>51.007843363964284</v>
      </c>
      <c r="O68" s="30">
        <f t="shared" si="294"/>
        <v>54.216991895262609</v>
      </c>
      <c r="P68" s="30">
        <f t="shared" si="294"/>
        <v>45.24258764269581</v>
      </c>
      <c r="Q68" s="30">
        <f t="shared" si="294"/>
        <v>50.84913320520225</v>
      </c>
      <c r="R68" s="30">
        <f t="shared" si="294"/>
        <v>51.885845434913868</v>
      </c>
      <c r="S68" s="30">
        <f t="shared" si="294"/>
        <v>57.920471609127077</v>
      </c>
      <c r="T68" s="30">
        <f t="shared" si="294"/>
        <v>56.121513800406987</v>
      </c>
      <c r="U68" s="30">
        <f t="shared" si="294"/>
        <v>58.131599801975653</v>
      </c>
      <c r="V68" s="30">
        <f t="shared" si="294"/>
        <v>54.418655720845557</v>
      </c>
      <c r="W68" s="30">
        <f t="shared" si="294"/>
        <v>52.767487647119466</v>
      </c>
      <c r="X68" s="30">
        <f t="shared" si="294"/>
        <v>52.897076675833418</v>
      </c>
      <c r="Y68" s="30">
        <f t="shared" si="294"/>
        <v>50.008260575063964</v>
      </c>
      <c r="Z68" s="30">
        <f t="shared" si="294"/>
        <v>53.064523173609878</v>
      </c>
      <c r="AA68" s="30">
        <f t="shared" si="294"/>
        <v>52.373624363219193</v>
      </c>
      <c r="AB68" s="30">
        <f t="shared" si="294"/>
        <v>49.839358020785106</v>
      </c>
      <c r="AC68" s="30">
        <f t="shared" si="294"/>
        <v>54.245384997059489</v>
      </c>
      <c r="AD68" s="30">
        <f t="shared" si="294"/>
        <v>56.558330751128175</v>
      </c>
      <c r="AE68" s="30">
        <f t="shared" si="294"/>
        <v>58.874916646452874</v>
      </c>
      <c r="AF68" s="30">
        <f t="shared" si="294"/>
        <v>61.090306614860495</v>
      </c>
      <c r="AG68" s="30">
        <f t="shared" si="294"/>
        <v>61.692385978604534</v>
      </c>
      <c r="AH68" s="30">
        <f t="shared" si="294"/>
        <v>57.295095341344577</v>
      </c>
      <c r="AI68" s="30">
        <f t="shared" si="294"/>
        <v>52.532334521981227</v>
      </c>
      <c r="AJ68" s="30">
        <f t="shared" si="294"/>
        <v>54.432488257618395</v>
      </c>
      <c r="AK68" s="30">
        <f t="shared" si="294"/>
        <v>50.10872847372984</v>
      </c>
      <c r="AL68" s="30">
        <f t="shared" si="294"/>
        <v>52.91891752336948</v>
      </c>
      <c r="AM68" s="30">
        <f t="shared" si="294"/>
        <v>52.897076675833418</v>
      </c>
      <c r="AN68" s="30">
        <f t="shared" si="294"/>
        <v>48.108106839426796</v>
      </c>
      <c r="AO68" s="30">
        <f t="shared" si="294"/>
        <v>52.894892591079817</v>
      </c>
      <c r="AP68" s="30">
        <f t="shared" si="294"/>
        <v>52.260051956031688</v>
      </c>
      <c r="AQ68" s="30">
        <f t="shared" si="294"/>
        <v>57.711527501032108</v>
      </c>
      <c r="AR68" s="30">
        <f t="shared" si="294"/>
        <v>58.401698283171584</v>
      </c>
      <c r="AS68" s="30">
        <f t="shared" si="294"/>
        <v>63.185571921819793</v>
      </c>
      <c r="AT68" s="30">
        <f t="shared" si="294"/>
        <v>58.754791985004545</v>
      </c>
      <c r="AU68" s="30">
        <f t="shared" si="294"/>
        <v>54.744812377384044</v>
      </c>
      <c r="AV68" s="30">
        <f t="shared" si="294"/>
        <v>55.499049645629292</v>
      </c>
      <c r="AW68" s="30">
        <f t="shared" si="294"/>
        <v>51.481061727245567</v>
      </c>
      <c r="AX68" s="30">
        <f t="shared" si="294"/>
        <v>54.278146268363578</v>
      </c>
      <c r="AY68" s="30">
        <f t="shared" si="294"/>
        <v>53.651313944078673</v>
      </c>
      <c r="AZ68" s="30">
        <f t="shared" si="294"/>
        <v>47.466713950117857</v>
      </c>
      <c r="BA68" s="30">
        <f t="shared" si="294"/>
        <v>55.259528350983842</v>
      </c>
      <c r="BB68" s="30">
        <f t="shared" si="294"/>
        <v>53.520268858862316</v>
      </c>
      <c r="BC68" s="30">
        <f t="shared" si="294"/>
        <v>57.691870738249655</v>
      </c>
      <c r="BD68" s="30">
        <f t="shared" si="294"/>
        <v>60.620000364584016</v>
      </c>
      <c r="BE68" s="30">
        <f t="shared" si="294"/>
        <v>62.242775336513226</v>
      </c>
      <c r="BF68" s="30">
        <f t="shared" si="294"/>
        <v>59.982247616531083</v>
      </c>
      <c r="BG68" s="30">
        <f t="shared" si="294"/>
        <v>55.912569692312019</v>
      </c>
      <c r="BH68" s="30">
        <f t="shared" si="294"/>
        <v>54.459425302912869</v>
      </c>
      <c r="BI68" s="30">
        <f t="shared" si="294"/>
        <v>52.546167058754065</v>
      </c>
      <c r="BJ68" s="30">
        <f t="shared" si="294"/>
        <v>56.469511304481536</v>
      </c>
      <c r="BK68" s="30">
        <f t="shared" si="294"/>
        <v>56.079288161837269</v>
      </c>
      <c r="BL68" s="30">
        <f t="shared" si="294"/>
        <v>49.029062577197301</v>
      </c>
      <c r="BM68" s="30">
        <f t="shared" si="294"/>
        <v>54.829263654523473</v>
      </c>
      <c r="BN68" s="30">
        <f t="shared" si="294"/>
        <v>55.058592553652097</v>
      </c>
      <c r="BO68" s="30">
        <f t="shared" si="294"/>
        <v>59.919637186927716</v>
      </c>
      <c r="BP68" s="30">
        <f>BP33*100000/$C124</f>
        <v>61.494362294277593</v>
      </c>
      <c r="BQ68" s="30">
        <f>BQ33*100000/$C124</f>
        <v>65.156344397823545</v>
      </c>
      <c r="BR68" s="30">
        <f>BR33*100000/$C124</f>
        <v>61.359677067805229</v>
      </c>
      <c r="BS68" s="30">
        <f>BS33*100000/$C124</f>
        <v>58.026035705551365</v>
      </c>
      <c r="BT68" s="30">
        <f>BT33*100000/$C124</f>
        <v>56.917248678970751</v>
      </c>
      <c r="BU68" s="30">
        <f>BU33*100000/$C124</f>
        <v>53.234153756139939</v>
      </c>
      <c r="BV68" s="30">
        <f>BV33*100000/$C124</f>
        <v>55.691249103946618</v>
      </c>
      <c r="BW68" s="30">
        <f>BW33*100000/$C124</f>
        <v>59.669195468514232</v>
      </c>
      <c r="BX68" s="30">
        <f t="shared" ref="BX68:CH68" si="295">BX33*100000/$C124</f>
        <v>49.876487461596405</v>
      </c>
      <c r="BY68" s="30">
        <f t="shared" si="295"/>
        <v>57.281990832822942</v>
      </c>
      <c r="BZ68" s="30">
        <f t="shared" si="295"/>
        <v>61.152189016212667</v>
      </c>
      <c r="CA68" s="30">
        <f t="shared" si="295"/>
        <v>66.725245279163815</v>
      </c>
      <c r="CB68" s="30">
        <f t="shared" si="295"/>
        <v>69.516505594272203</v>
      </c>
      <c r="CC68" s="30">
        <f t="shared" si="295"/>
        <v>73.768918609542965</v>
      </c>
      <c r="CD68" s="30">
        <f t="shared" si="295"/>
        <v>71.455972855474272</v>
      </c>
      <c r="CE68" s="30">
        <f t="shared" si="295"/>
        <v>68.395342087421156</v>
      </c>
      <c r="CF68" s="30">
        <f t="shared" si="295"/>
        <v>66.610944843725107</v>
      </c>
      <c r="CG68" s="30">
        <f t="shared" si="295"/>
        <v>61.700394289367757</v>
      </c>
      <c r="CH68" s="30">
        <f t="shared" si="295"/>
        <v>71.503294691802409</v>
      </c>
      <c r="CI68" s="30">
        <f t="shared" ref="CI68:CQ70" si="296">CI33*100000/$J124</f>
        <v>71.736115665142918</v>
      </c>
      <c r="CJ68" s="30">
        <f t="shared" si="296"/>
        <v>65.304873719497124</v>
      </c>
      <c r="CK68" s="30">
        <f t="shared" si="296"/>
        <v>100.66805934857128</v>
      </c>
      <c r="CL68" s="30">
        <f t="shared" si="296"/>
        <v>99.798710910494421</v>
      </c>
      <c r="CM68" s="30">
        <f t="shared" si="296"/>
        <v>85.775712556917256</v>
      </c>
      <c r="CN68" s="30">
        <f t="shared" si="296"/>
        <v>86.756409522066804</v>
      </c>
      <c r="CO68" s="30">
        <f t="shared" si="296"/>
        <v>79.632178606689109</v>
      </c>
      <c r="CP68" s="30">
        <f t="shared" si="296"/>
        <v>73.241741400778025</v>
      </c>
      <c r="CQ68" s="30">
        <f t="shared" si="296"/>
        <v>62.440934274726807</v>
      </c>
      <c r="CR68" s="30"/>
      <c r="CS68" s="30">
        <f>CS33*100000/$C124</f>
        <v>624.20778243932114</v>
      </c>
      <c r="CT68" s="30">
        <f>CT33*100000/$C124</f>
        <v>637.52414718205648</v>
      </c>
      <c r="CU68" s="30">
        <f>CU33*100000/$C124</f>
        <v>661.96187149015338</v>
      </c>
      <c r="CV68" s="30">
        <f>CV33*100000/$C124</f>
        <v>660.21678777202226</v>
      </c>
      <c r="CW68" s="30">
        <f>CW33*100000/$C124</f>
        <v>669.82239251838121</v>
      </c>
      <c r="CX68" s="30">
        <f>CX33*100000/$C124</f>
        <v>686.79491513865287</v>
      </c>
      <c r="CY68" s="30">
        <f>CY33*100000/$C124</f>
        <v>777.65648102991588</v>
      </c>
      <c r="CZ68" s="11">
        <f t="shared" si="47"/>
        <v>725.35473600488376</v>
      </c>
      <c r="DA68" s="11">
        <f t="shared" si="48"/>
        <v>1010.8663891360781</v>
      </c>
      <c r="DB68" s="11">
        <f>DB33*100000/J124</f>
        <v>967.13964800651149</v>
      </c>
      <c r="DC68" s="30"/>
      <c r="DD68" s="37">
        <f t="shared" si="49"/>
        <v>645.97764722088834</v>
      </c>
      <c r="DE68" s="37">
        <f t="shared" si="50"/>
        <v>650.74659628038694</v>
      </c>
      <c r="DF68" s="37">
        <f t="shared" si="51"/>
        <v>663.26402282025322</v>
      </c>
      <c r="DG68" s="42">
        <f>(CW68-DD68)/DD68</f>
        <v>3.6912647674539875E-2</v>
      </c>
      <c r="DH68" s="42">
        <f>(CX68-DE68)/DE68</f>
        <v>5.5395324484699734E-2</v>
      </c>
      <c r="DI68" s="42">
        <f>(CY68-DF68)/DF68</f>
        <v>0.17246896299795747</v>
      </c>
      <c r="DJ68" s="42">
        <f t="shared" si="293"/>
        <v>0.45815182903205592</v>
      </c>
    </row>
    <row r="69" spans="1:114">
      <c r="A69" t="s">
        <v>70</v>
      </c>
      <c r="C69" s="30">
        <f>C34*100000/$C125</f>
        <v>53.496008271320598</v>
      </c>
      <c r="D69" s="30">
        <f t="shared" ref="D69:BO69" si="297">D34*100000/$C125</f>
        <v>51.481521711665465</v>
      </c>
      <c r="E69" s="30">
        <f t="shared" si="297"/>
        <v>50.892809231482438</v>
      </c>
      <c r="F69" s="30">
        <f t="shared" si="297"/>
        <v>49.384847673745035</v>
      </c>
      <c r="G69" s="30">
        <f t="shared" si="297"/>
        <v>54.370590241122088</v>
      </c>
      <c r="H69" s="30">
        <f t="shared" si="297"/>
        <v>55.250532263853927</v>
      </c>
      <c r="I69" s="30">
        <f t="shared" si="297"/>
        <v>56.225168555021888</v>
      </c>
      <c r="J69" s="30">
        <f t="shared" si="297"/>
        <v>57.285565693075384</v>
      </c>
      <c r="K69" s="30">
        <f t="shared" si="297"/>
        <v>53.331633314789975</v>
      </c>
      <c r="L69" s="30">
        <f t="shared" si="297"/>
        <v>55.089730675943542</v>
      </c>
      <c r="M69" s="30">
        <f t="shared" si="297"/>
        <v>49.246379639711087</v>
      </c>
      <c r="N69" s="30">
        <f t="shared" si="297"/>
        <v>51.762924490508645</v>
      </c>
      <c r="O69" s="30">
        <f t="shared" si="297"/>
        <v>55.260359027559566</v>
      </c>
      <c r="P69" s="30">
        <f t="shared" si="297"/>
        <v>46.140228966575442</v>
      </c>
      <c r="Q69" s="30">
        <f t="shared" si="297"/>
        <v>51.978219949877555</v>
      </c>
      <c r="R69" s="30">
        <f t="shared" si="297"/>
        <v>53.137778067142456</v>
      </c>
      <c r="S69" s="30">
        <f t="shared" si="297"/>
        <v>59.213398063689915</v>
      </c>
      <c r="T69" s="30">
        <f t="shared" si="297"/>
        <v>57.173897923693168</v>
      </c>
      <c r="U69" s="30">
        <f t="shared" si="297"/>
        <v>59.306305647815911</v>
      </c>
      <c r="V69" s="30">
        <f t="shared" si="297"/>
        <v>55.428307352710412</v>
      </c>
      <c r="W69" s="30">
        <f t="shared" si="297"/>
        <v>53.696116914053519</v>
      </c>
      <c r="X69" s="30">
        <f t="shared" si="297"/>
        <v>53.382553817628263</v>
      </c>
      <c r="Y69" s="30">
        <f t="shared" si="297"/>
        <v>50.625699927120188</v>
      </c>
      <c r="Z69" s="30">
        <f t="shared" si="297"/>
        <v>54.311629658888279</v>
      </c>
      <c r="AA69" s="30">
        <f t="shared" si="297"/>
        <v>53.242299099284203</v>
      </c>
      <c r="AB69" s="30">
        <f t="shared" si="297"/>
        <v>50.554232554715568</v>
      </c>
      <c r="AC69" s="30">
        <f t="shared" si="297"/>
        <v>55.382746902802467</v>
      </c>
      <c r="AD69" s="30">
        <f t="shared" si="297"/>
        <v>57.790304010682988</v>
      </c>
      <c r="AE69" s="30">
        <f t="shared" si="297"/>
        <v>60.004005870915982</v>
      </c>
      <c r="AF69" s="30">
        <f t="shared" si="297"/>
        <v>62.804633527021892</v>
      </c>
      <c r="AG69" s="30">
        <f t="shared" si="297"/>
        <v>63.217357602658552</v>
      </c>
      <c r="AH69" s="30">
        <f t="shared" si="297"/>
        <v>58.660419269709195</v>
      </c>
      <c r="AI69" s="30">
        <f t="shared" si="297"/>
        <v>53.757757522752506</v>
      </c>
      <c r="AJ69" s="30">
        <f t="shared" si="297"/>
        <v>55.661469655180476</v>
      </c>
      <c r="AK69" s="30">
        <f t="shared" si="297"/>
        <v>51.405587628485563</v>
      </c>
      <c r="AL69" s="30">
        <f t="shared" si="297"/>
        <v>54.085614093658684</v>
      </c>
      <c r="AM69" s="30">
        <f t="shared" si="297"/>
        <v>53.634476305354539</v>
      </c>
      <c r="AN69" s="30">
        <f t="shared" si="297"/>
        <v>49.231192823075105</v>
      </c>
      <c r="AO69" s="30">
        <f t="shared" si="297"/>
        <v>53.84977176472345</v>
      </c>
      <c r="AP69" s="30">
        <f t="shared" si="297"/>
        <v>53.391487239178844</v>
      </c>
      <c r="AQ69" s="30">
        <f t="shared" si="297"/>
        <v>58.694366271601382</v>
      </c>
      <c r="AR69" s="30">
        <f t="shared" si="297"/>
        <v>59.495694184688148</v>
      </c>
      <c r="AS69" s="30">
        <f t="shared" si="297"/>
        <v>63.636335073380614</v>
      </c>
      <c r="AT69" s="30">
        <f t="shared" si="297"/>
        <v>59.503734264083668</v>
      </c>
      <c r="AU69" s="30">
        <f t="shared" si="297"/>
        <v>55.595362335706206</v>
      </c>
      <c r="AV69" s="30">
        <f t="shared" si="297"/>
        <v>56.491384517229079</v>
      </c>
      <c r="AW69" s="30">
        <f t="shared" si="297"/>
        <v>52.637506460310142</v>
      </c>
      <c r="AX69" s="30">
        <f t="shared" si="297"/>
        <v>55.124571019990796</v>
      </c>
      <c r="AY69" s="30">
        <f t="shared" si="297"/>
        <v>54.484044694814415</v>
      </c>
      <c r="AZ69" s="30">
        <f t="shared" si="297"/>
        <v>48.351250800343266</v>
      </c>
      <c r="BA69" s="30">
        <f t="shared" si="297"/>
        <v>56.647719394364181</v>
      </c>
      <c r="BB69" s="30">
        <f t="shared" si="297"/>
        <v>54.566232173079726</v>
      </c>
      <c r="BC69" s="30">
        <f t="shared" si="297"/>
        <v>58.724739904873346</v>
      </c>
      <c r="BD69" s="30">
        <f t="shared" si="297"/>
        <v>62.324015447600843</v>
      </c>
      <c r="BE69" s="30">
        <f t="shared" si="297"/>
        <v>63.689042260529021</v>
      </c>
      <c r="BF69" s="30">
        <f t="shared" si="297"/>
        <v>61.529834271754545</v>
      </c>
      <c r="BG69" s="30">
        <f t="shared" si="297"/>
        <v>57.094390471893036</v>
      </c>
      <c r="BH69" s="30">
        <f t="shared" si="297"/>
        <v>55.427414010555353</v>
      </c>
      <c r="BI69" s="30">
        <f t="shared" si="297"/>
        <v>53.851558449033561</v>
      </c>
      <c r="BJ69" s="30">
        <f t="shared" si="297"/>
        <v>57.622355685532135</v>
      </c>
      <c r="BK69" s="30">
        <f t="shared" si="297"/>
        <v>57.17657795015834</v>
      </c>
      <c r="BL69" s="30">
        <f t="shared" si="297"/>
        <v>49.965520074532542</v>
      </c>
      <c r="BM69" s="30">
        <f t="shared" si="297"/>
        <v>55.787430899043613</v>
      </c>
      <c r="BN69" s="30">
        <f t="shared" si="297"/>
        <v>55.95895259281469</v>
      </c>
      <c r="BO69" s="30">
        <f t="shared" si="297"/>
        <v>61.026882638457053</v>
      </c>
      <c r="BP69" s="30">
        <f>BP34*100000/$C125</f>
        <v>62.791233394696022</v>
      </c>
      <c r="BQ69" s="30">
        <f>BQ34*100000/$C125</f>
        <v>66.166280056504036</v>
      </c>
      <c r="BR69" s="30">
        <f>BR34*100000/$C125</f>
        <v>62.433896532672939</v>
      </c>
      <c r="BS69" s="30">
        <f>BS34*100000/$C125</f>
        <v>59.298265568420391</v>
      </c>
      <c r="BT69" s="30">
        <f>BT34*100000/$C125</f>
        <v>58.061880025820528</v>
      </c>
      <c r="BU69" s="30">
        <f>BU34*100000/$C125</f>
        <v>54.256242445274701</v>
      </c>
      <c r="BV69" s="30">
        <f>BV34*100000/$C125</f>
        <v>56.57803870626968</v>
      </c>
      <c r="BW69" s="30">
        <f>BW34*100000/$C125</f>
        <v>61.35652589367335</v>
      </c>
      <c r="BX69" s="30">
        <f t="shared" ref="BX69:CH69" si="298">BX34*100000/$C125</f>
        <v>51.288559806173005</v>
      </c>
      <c r="BY69" s="30">
        <f t="shared" si="298"/>
        <v>58.977555734754681</v>
      </c>
      <c r="BZ69" s="30">
        <f t="shared" si="298"/>
        <v>62.897541111147888</v>
      </c>
      <c r="CA69" s="30">
        <f t="shared" si="298"/>
        <v>69.456459213581567</v>
      </c>
      <c r="CB69" s="30">
        <f t="shared" si="298"/>
        <v>71.984617512394877</v>
      </c>
      <c r="CC69" s="30">
        <f t="shared" si="298"/>
        <v>76.247646276330244</v>
      </c>
      <c r="CD69" s="30">
        <f t="shared" si="298"/>
        <v>73.548859625900917</v>
      </c>
      <c r="CE69" s="30">
        <f t="shared" si="298"/>
        <v>70.457895769401262</v>
      </c>
      <c r="CF69" s="30">
        <f t="shared" si="298"/>
        <v>67.863630151113682</v>
      </c>
      <c r="CG69" s="30">
        <f t="shared" si="298"/>
        <v>63.513947198137707</v>
      </c>
      <c r="CH69" s="30">
        <f t="shared" si="298"/>
        <v>73.937463463351023</v>
      </c>
      <c r="CI69" s="30">
        <f t="shared" si="296"/>
        <v>71.107727101494234</v>
      </c>
      <c r="CJ69" s="30">
        <f t="shared" si="296"/>
        <v>64.861783820908556</v>
      </c>
      <c r="CK69" s="30">
        <f t="shared" si="296"/>
        <v>103.59747110766443</v>
      </c>
      <c r="CL69" s="30">
        <f t="shared" si="296"/>
        <v>102.38825106906948</v>
      </c>
      <c r="CM69" s="30">
        <f t="shared" si="296"/>
        <v>88.197698263205211</v>
      </c>
      <c r="CN69" s="30">
        <f t="shared" si="296"/>
        <v>89.732933508284106</v>
      </c>
      <c r="CO69" s="30">
        <f t="shared" si="296"/>
        <v>81.707878672314678</v>
      </c>
      <c r="CP69" s="30">
        <f t="shared" si="296"/>
        <v>75.491573137772988</v>
      </c>
      <c r="CQ69" s="30">
        <f t="shared" si="296"/>
        <v>64.058177506744258</v>
      </c>
      <c r="CR69" s="30"/>
      <c r="CS69" s="30">
        <f>CS34*100000/$C125</f>
        <v>637.81771176224004</v>
      </c>
      <c r="CT69" s="30">
        <f>CT34*100000/$C125</f>
        <v>649.65449531675472</v>
      </c>
      <c r="CU69" s="30">
        <f>CU34*100000/$C125</f>
        <v>676.56642773786803</v>
      </c>
      <c r="CV69" s="30">
        <f>CV34*100000/$C125</f>
        <v>671.28588225932197</v>
      </c>
      <c r="CW69" s="30">
        <f>CW34*100000/$C125</f>
        <v>684.31259756437339</v>
      </c>
      <c r="CX69" s="30">
        <f>CX34*100000/$C125</f>
        <v>699.50120088466451</v>
      </c>
      <c r="CY69" s="30">
        <f>CY34*100000/$C125</f>
        <v>801.53070175596019</v>
      </c>
      <c r="CZ69" s="11">
        <f t="shared" si="47"/>
        <v>741.14349418745792</v>
      </c>
      <c r="DA69" s="11">
        <f t="shared" si="48"/>
        <v>1031.3035603593269</v>
      </c>
      <c r="DB69" s="11">
        <f>DB34*100000/J125</f>
        <v>988.19132558327726</v>
      </c>
      <c r="DC69" s="30"/>
      <c r="DD69" s="37">
        <f t="shared" si="49"/>
        <v>658.83112926904619</v>
      </c>
      <c r="DE69" s="37">
        <f t="shared" si="50"/>
        <v>663.92742292811158</v>
      </c>
      <c r="DF69" s="37">
        <f t="shared" si="51"/>
        <v>676.26412075259645</v>
      </c>
      <c r="DG69" s="42">
        <f>(CW69-DD69)/DD69</f>
        <v>3.8676782506616145E-2</v>
      </c>
      <c r="DH69" s="42">
        <f>(CX69-DE69)/DE69</f>
        <v>5.3580823337078476E-2</v>
      </c>
      <c r="DI69" s="42">
        <f>(CY69-DF69)/DF69</f>
        <v>0.18523322051147395</v>
      </c>
      <c r="DJ69" s="42">
        <f t="shared" si="293"/>
        <v>0.46125056062939618</v>
      </c>
    </row>
    <row r="70" spans="1:114">
      <c r="A70" t="s">
        <v>51</v>
      </c>
      <c r="C70" s="30">
        <f>C35*100000/$C126</f>
        <v>42.921624851136407</v>
      </c>
      <c r="D70" s="30">
        <f t="shared" ref="D70:BO70" si="299">D35*100000/$C126</f>
        <v>37.929643360594859</v>
      </c>
      <c r="E70" s="30">
        <f t="shared" si="299"/>
        <v>42.655851574335443</v>
      </c>
      <c r="F70" s="30">
        <f t="shared" si="299"/>
        <v>42.479681859427373</v>
      </c>
      <c r="G70" s="30">
        <f t="shared" si="299"/>
        <v>43.972568322829368</v>
      </c>
      <c r="H70" s="30">
        <f t="shared" si="299"/>
        <v>43.278520394269137</v>
      </c>
      <c r="I70" s="30">
        <f t="shared" si="299"/>
        <v>43.773618041338359</v>
      </c>
      <c r="J70" s="30">
        <f t="shared" si="299"/>
        <v>44.428179654488162</v>
      </c>
      <c r="K70" s="30">
        <f t="shared" si="299"/>
        <v>42.654332869896585</v>
      </c>
      <c r="L70" s="30">
        <f t="shared" si="299"/>
        <v>43.280039098707995</v>
      </c>
      <c r="M70" s="30">
        <f t="shared" si="299"/>
        <v>41.474299520900296</v>
      </c>
      <c r="N70" s="30">
        <f t="shared" si="299"/>
        <v>42.604215623414113</v>
      </c>
      <c r="O70" s="30">
        <f t="shared" si="299"/>
        <v>44.914165074924213</v>
      </c>
      <c r="P70" s="30">
        <f t="shared" si="299"/>
        <v>39.200798975922901</v>
      </c>
      <c r="Q70" s="30">
        <f t="shared" si="299"/>
        <v>45.547464825929943</v>
      </c>
      <c r="R70" s="30">
        <f t="shared" si="299"/>
        <v>46.961378658511073</v>
      </c>
      <c r="S70" s="30">
        <f t="shared" si="299"/>
        <v>48.290245042515899</v>
      </c>
      <c r="T70" s="30">
        <f t="shared" si="299"/>
        <v>45.275616731373525</v>
      </c>
      <c r="U70" s="30">
        <f t="shared" si="299"/>
        <v>46.504248622413414</v>
      </c>
      <c r="V70" s="30">
        <f t="shared" si="299"/>
        <v>45.567207983635157</v>
      </c>
      <c r="W70" s="30">
        <f t="shared" si="299"/>
        <v>42.298956031202721</v>
      </c>
      <c r="X70" s="30">
        <f t="shared" si="299"/>
        <v>44.429698358927027</v>
      </c>
      <c r="Y70" s="30">
        <f t="shared" si="299"/>
        <v>44.542082487402865</v>
      </c>
      <c r="Z70" s="30">
        <f t="shared" si="299"/>
        <v>46.692567972832386</v>
      </c>
      <c r="AA70" s="30">
        <f t="shared" si="299"/>
        <v>46.99630886060492</v>
      </c>
      <c r="AB70" s="30">
        <f t="shared" si="299"/>
        <v>47.7981848043244</v>
      </c>
      <c r="AC70" s="30">
        <f t="shared" si="299"/>
        <v>51.941210513541726</v>
      </c>
      <c r="AD70" s="30">
        <f t="shared" si="299"/>
        <v>48.003209903570863</v>
      </c>
      <c r="AE70" s="30">
        <f t="shared" si="299"/>
        <v>48.355549333386996</v>
      </c>
      <c r="AF70" s="30">
        <f t="shared" si="299"/>
        <v>46.001557453149879</v>
      </c>
      <c r="AG70" s="30">
        <f t="shared" si="299"/>
        <v>46.528547893435217</v>
      </c>
      <c r="AH70" s="30">
        <f t="shared" si="299"/>
        <v>44.605868073835097</v>
      </c>
      <c r="AI70" s="30">
        <f t="shared" si="299"/>
        <v>42.860876673581906</v>
      </c>
      <c r="AJ70" s="30">
        <f t="shared" si="299"/>
        <v>45.245242642596274</v>
      </c>
      <c r="AK70" s="30">
        <f t="shared" si="299"/>
        <v>42.188090607165748</v>
      </c>
      <c r="AL70" s="30">
        <f t="shared" si="299"/>
        <v>44.375024999127973</v>
      </c>
      <c r="AM70" s="30">
        <f t="shared" si="299"/>
        <v>45.902841664623807</v>
      </c>
      <c r="AN70" s="30">
        <f t="shared" si="299"/>
        <v>42.494868903816005</v>
      </c>
      <c r="AO70" s="30">
        <f t="shared" si="299"/>
        <v>50.279747857425981</v>
      </c>
      <c r="AP70" s="30">
        <f t="shared" si="299"/>
        <v>49.148313050473305</v>
      </c>
      <c r="AQ70" s="30">
        <f t="shared" si="299"/>
        <v>49.62063013095959</v>
      </c>
      <c r="AR70" s="30">
        <f t="shared" si="299"/>
        <v>47.356241812615366</v>
      </c>
      <c r="AS70" s="30">
        <f t="shared" si="299"/>
        <v>50.209887453238302</v>
      </c>
      <c r="AT70" s="30">
        <f t="shared" si="299"/>
        <v>47.705543833553776</v>
      </c>
      <c r="AU70" s="30">
        <f t="shared" si="299"/>
        <v>45.104003129782051</v>
      </c>
      <c r="AV70" s="30">
        <f t="shared" si="299"/>
        <v>46.004594862027602</v>
      </c>
      <c r="AW70" s="30">
        <f t="shared" si="299"/>
        <v>43.286113916463449</v>
      </c>
      <c r="AX70" s="30">
        <f t="shared" si="299"/>
        <v>45.905879073501531</v>
      </c>
      <c r="AY70" s="30">
        <f t="shared" si="299"/>
        <v>46.174689759180218</v>
      </c>
      <c r="AZ70" s="30">
        <f t="shared" si="299"/>
        <v>40.690648030447164</v>
      </c>
      <c r="BA70" s="30">
        <f t="shared" si="299"/>
        <v>46.417682469398244</v>
      </c>
      <c r="BB70" s="30">
        <f t="shared" si="299"/>
        <v>48.176342209601202</v>
      </c>
      <c r="BC70" s="30">
        <f t="shared" si="299"/>
        <v>50.020049398380465</v>
      </c>
      <c r="BD70" s="30">
        <f t="shared" si="299"/>
        <v>47.303087157255177</v>
      </c>
      <c r="BE70" s="30">
        <f t="shared" si="299"/>
        <v>48.042696218981291</v>
      </c>
      <c r="BF70" s="30">
        <f t="shared" si="299"/>
        <v>45.839056078191575</v>
      </c>
      <c r="BG70" s="30">
        <f t="shared" si="299"/>
        <v>45.208793736063569</v>
      </c>
      <c r="BH70" s="30">
        <f t="shared" si="299"/>
        <v>45.655292841089192</v>
      </c>
      <c r="BI70" s="30">
        <f t="shared" si="299"/>
        <v>43.056789546195184</v>
      </c>
      <c r="BJ70" s="30">
        <f t="shared" si="299"/>
        <v>45.381926042093916</v>
      </c>
      <c r="BK70" s="30">
        <f t="shared" si="299"/>
        <v>46.640932021911055</v>
      </c>
      <c r="BL70" s="30">
        <f t="shared" si="299"/>
        <v>42.710524934134497</v>
      </c>
      <c r="BM70" s="30">
        <f t="shared" si="299"/>
        <v>48.369217673336756</v>
      </c>
      <c r="BN70" s="30">
        <f t="shared" si="299"/>
        <v>48.549943501561415</v>
      </c>
      <c r="BO70" s="30">
        <f t="shared" si="299"/>
        <v>51.101366958850676</v>
      </c>
      <c r="BP70" s="30">
        <f>BP35*100000/$C126</f>
        <v>48.455783826351933</v>
      </c>
      <c r="BQ70" s="30">
        <f>BQ35*100000/$C126</f>
        <v>49.827173934644911</v>
      </c>
      <c r="BR70" s="30">
        <f>BR35*100000/$C126</f>
        <v>48.328212653487469</v>
      </c>
      <c r="BS70" s="30">
        <f>BS35*100000/$C126</f>
        <v>45.586951141340371</v>
      </c>
      <c r="BT70" s="30">
        <f>BT35*100000/$C126</f>
        <v>46.484505464708199</v>
      </c>
      <c r="BU70" s="30">
        <f>BU35*100000/$C126</f>
        <v>45.003768636817114</v>
      </c>
      <c r="BV70" s="30">
        <f>BV35*100000/$C126</f>
        <v>46.829251372330027</v>
      </c>
      <c r="BW70" s="30">
        <f>BW35*100000/$C126</f>
        <v>45.550502234807666</v>
      </c>
      <c r="BX70" s="30">
        <f t="shared" ref="BX70:CH70" si="300">BX35*100000/$C126</f>
        <v>38.365511534548439</v>
      </c>
      <c r="BY70" s="30">
        <f t="shared" si="300"/>
        <v>43.747800065877698</v>
      </c>
      <c r="BZ70" s="30">
        <f t="shared" si="300"/>
        <v>47.236264161945215</v>
      </c>
      <c r="CA70" s="30">
        <f t="shared" si="300"/>
        <v>62.733124256099771</v>
      </c>
      <c r="CB70" s="30">
        <f t="shared" si="300"/>
        <v>61.868981430386917</v>
      </c>
      <c r="CC70" s="30">
        <f t="shared" si="300"/>
        <v>59.229473115643621</v>
      </c>
      <c r="CD70" s="30">
        <f t="shared" si="300"/>
        <v>51.994365168901922</v>
      </c>
      <c r="CE70" s="30">
        <f t="shared" si="300"/>
        <v>49.029854104242013</v>
      </c>
      <c r="CF70" s="30">
        <f t="shared" si="300"/>
        <v>47.248413797456116</v>
      </c>
      <c r="CG70" s="30">
        <f t="shared" si="300"/>
        <v>45.851205713702477</v>
      </c>
      <c r="CH70" s="30">
        <f t="shared" si="300"/>
        <v>48.665365038914977</v>
      </c>
      <c r="CI70" s="30">
        <f t="shared" si="296"/>
        <v>48.139372936674668</v>
      </c>
      <c r="CJ70" s="30">
        <f t="shared" si="296"/>
        <v>45.230494541566628</v>
      </c>
      <c r="CK70" s="30">
        <f t="shared" si="296"/>
        <v>65.131032881902755</v>
      </c>
      <c r="CL70" s="30">
        <f t="shared" si="296"/>
        <v>66.801622992947173</v>
      </c>
      <c r="CM70" s="30">
        <f t="shared" si="296"/>
        <v>61.296002776110441</v>
      </c>
      <c r="CN70" s="30">
        <f t="shared" si="296"/>
        <v>59.083203593937576</v>
      </c>
      <c r="CO70" s="30">
        <f t="shared" si="296"/>
        <v>51.761915703781511</v>
      </c>
      <c r="CP70" s="30">
        <f t="shared" si="296"/>
        <v>46.757472520258105</v>
      </c>
      <c r="CQ70" s="30">
        <f t="shared" si="296"/>
        <v>41.949396946278512</v>
      </c>
      <c r="CR70" s="30"/>
      <c r="CS70" s="30">
        <f>CS35*100000/$C126</f>
        <v>511.45257517133808</v>
      </c>
      <c r="CT70" s="30">
        <f>CT35*100000/$C126</f>
        <v>540.22443076559114</v>
      </c>
      <c r="CU70" s="30">
        <f>CU35*100000/$C126</f>
        <v>554.89967175832101</v>
      </c>
      <c r="CV70" s="30">
        <f>CV35*100000/$C126</f>
        <v>563.01866568848072</v>
      </c>
      <c r="CW70" s="30">
        <f>CW35*100000/$C126</f>
        <v>551.96705348687715</v>
      </c>
      <c r="CX70" s="30">
        <f>CX35*100000/$C126</f>
        <v>567.88763211947446</v>
      </c>
      <c r="CY70" s="30">
        <f>CY35*100000/$C126</f>
        <v>601.52086062252681</v>
      </c>
      <c r="CZ70" s="11">
        <f t="shared" si="47"/>
        <v>486.1505148934574</v>
      </c>
      <c r="DA70" s="11">
        <f t="shared" si="48"/>
        <v>681.33196358900693</v>
      </c>
      <c r="DB70" s="11">
        <f>DB35*100000/J126</f>
        <v>648.20068652460986</v>
      </c>
      <c r="DC70" s="30"/>
      <c r="DD70" s="37">
        <f t="shared" si="49"/>
        <v>542.39883584593269</v>
      </c>
      <c r="DE70" s="37">
        <f t="shared" si="50"/>
        <v>544.31247937412149</v>
      </c>
      <c r="DF70" s="37">
        <f t="shared" si="51"/>
        <v>555.59949076374892</v>
      </c>
      <c r="DG70" s="42">
        <f>(CW70-DD70)/DD70</f>
        <v>1.7640557111487397E-2</v>
      </c>
      <c r="DH70" s="42">
        <f>(CX70-DE70)/DE70</f>
        <v>4.3311799083608903E-2</v>
      </c>
      <c r="DI70" s="42">
        <f>(CY70-DF70)/DF70</f>
        <v>8.2651929352297593E-2</v>
      </c>
      <c r="DJ70" s="42">
        <f t="shared" si="293"/>
        <v>0.16666897162480782</v>
      </c>
    </row>
    <row r="71" spans="1:114">
      <c r="C71" s="30"/>
    </row>
    <row r="72" spans="1:114">
      <c r="C72" s="30"/>
    </row>
    <row r="80" spans="1:114">
      <c r="C80">
        <v>803513</v>
      </c>
      <c r="D80">
        <v>3340932</v>
      </c>
      <c r="E80">
        <v>766679</v>
      </c>
      <c r="F80">
        <v>3938336</v>
      </c>
      <c r="G80">
        <v>15203334</v>
      </c>
      <c r="H80">
        <v>8904459</v>
      </c>
      <c r="I80">
        <v>2914830</v>
      </c>
      <c r="J80">
        <v>3929911</v>
      </c>
      <c r="K80">
        <v>6610681</v>
      </c>
      <c r="L80">
        <v>6904241</v>
      </c>
      <c r="M80">
        <v>3265486</v>
      </c>
      <c r="N80">
        <v>2651235</v>
      </c>
      <c r="O80">
        <v>20869101</v>
      </c>
      <c r="P80">
        <v>8175113</v>
      </c>
      <c r="Q80">
        <v>3972202</v>
      </c>
      <c r="R80">
        <v>11163018</v>
      </c>
      <c r="S80">
        <v>9345173</v>
      </c>
      <c r="T80">
        <v>3204028</v>
      </c>
      <c r="U80">
        <v>16550024</v>
      </c>
      <c r="V80">
        <v>3442175</v>
      </c>
      <c r="W80">
        <v>11247972</v>
      </c>
      <c r="X80">
        <v>1768204</v>
      </c>
      <c r="Y80">
        <v>505665</v>
      </c>
      <c r="Z80">
        <v>6819190</v>
      </c>
      <c r="AA80">
        <v>44396484</v>
      </c>
      <c r="AB80">
        <v>2242937</v>
      </c>
      <c r="AC80">
        <v>1515126</v>
      </c>
    </row>
    <row r="81" spans="1:29">
      <c r="C81">
        <v>816687</v>
      </c>
      <c r="D81">
        <v>3358963</v>
      </c>
      <c r="E81">
        <v>782295</v>
      </c>
      <c r="F81">
        <v>4001667</v>
      </c>
      <c r="G81">
        <v>15276566</v>
      </c>
      <c r="H81">
        <v>8963663</v>
      </c>
      <c r="I81">
        <v>2977216</v>
      </c>
      <c r="J81">
        <v>3973697</v>
      </c>
      <c r="K81">
        <v>6695855</v>
      </c>
      <c r="L81">
        <v>6954036</v>
      </c>
      <c r="M81">
        <v>3305531</v>
      </c>
      <c r="N81">
        <v>2682386</v>
      </c>
      <c r="O81">
        <v>20997560</v>
      </c>
      <c r="P81">
        <v>8272724</v>
      </c>
      <c r="Q81">
        <v>3999415</v>
      </c>
      <c r="R81">
        <v>11242720</v>
      </c>
      <c r="S81">
        <v>9410336</v>
      </c>
      <c r="T81">
        <v>3212180</v>
      </c>
      <c r="U81">
        <v>16635996</v>
      </c>
      <c r="V81">
        <v>3474998</v>
      </c>
      <c r="W81">
        <v>11286500</v>
      </c>
      <c r="X81">
        <v>1787279</v>
      </c>
      <c r="Y81">
        <v>514229</v>
      </c>
      <c r="Z81">
        <v>6910553</v>
      </c>
      <c r="AA81">
        <v>44749699</v>
      </c>
      <c r="AB81">
        <v>2265779</v>
      </c>
      <c r="AC81">
        <v>1532902</v>
      </c>
    </row>
    <row r="82" spans="1:29">
      <c r="C82">
        <v>829619</v>
      </c>
      <c r="D82">
        <v>3375823</v>
      </c>
      <c r="E82">
        <v>797722</v>
      </c>
      <c r="F82">
        <v>4063614</v>
      </c>
      <c r="G82">
        <v>15344447</v>
      </c>
      <c r="H82">
        <v>9020460</v>
      </c>
      <c r="I82">
        <v>3039444</v>
      </c>
      <c r="J82">
        <v>4016356</v>
      </c>
      <c r="K82">
        <v>6778772</v>
      </c>
      <c r="L82">
        <v>7000229</v>
      </c>
      <c r="M82">
        <v>3344544</v>
      </c>
      <c r="N82">
        <v>2713147</v>
      </c>
      <c r="O82">
        <v>21119536</v>
      </c>
      <c r="P82">
        <v>8366628</v>
      </c>
      <c r="Q82">
        <v>4025558</v>
      </c>
      <c r="R82">
        <v>11320892</v>
      </c>
      <c r="S82">
        <v>9473266</v>
      </c>
      <c r="T82">
        <v>3219257</v>
      </c>
      <c r="U82">
        <v>16718956</v>
      </c>
      <c r="V82">
        <v>3507003</v>
      </c>
      <c r="W82">
        <v>11322895</v>
      </c>
      <c r="X82">
        <v>1805788</v>
      </c>
      <c r="Y82">
        <v>522636</v>
      </c>
      <c r="Z82">
        <v>7001161</v>
      </c>
      <c r="AA82">
        <v>45094866</v>
      </c>
      <c r="AB82">
        <v>2288116</v>
      </c>
      <c r="AC82">
        <v>1550194</v>
      </c>
    </row>
    <row r="83" spans="1:29">
      <c r="C83">
        <v>869265</v>
      </c>
      <c r="D83">
        <v>3322820</v>
      </c>
      <c r="E83">
        <v>829494</v>
      </c>
      <c r="F83">
        <v>4080611</v>
      </c>
      <c r="G83">
        <v>14812617</v>
      </c>
      <c r="H83">
        <v>9075649</v>
      </c>
      <c r="I83">
        <v>2974703</v>
      </c>
      <c r="J83">
        <v>3972388</v>
      </c>
      <c r="K83">
        <v>6921161</v>
      </c>
      <c r="L83">
        <v>7035055</v>
      </c>
      <c r="M83">
        <v>3441998</v>
      </c>
      <c r="N83">
        <v>2748023</v>
      </c>
      <c r="O83">
        <v>21040662</v>
      </c>
      <c r="P83">
        <v>8513497</v>
      </c>
      <c r="Q83">
        <v>3996496</v>
      </c>
      <c r="R83">
        <v>11348937</v>
      </c>
      <c r="S83">
        <v>9496294</v>
      </c>
      <c r="T83">
        <v>3264531</v>
      </c>
      <c r="U83">
        <v>17159960</v>
      </c>
      <c r="V83">
        <v>3479010</v>
      </c>
      <c r="W83">
        <v>11329605</v>
      </c>
      <c r="X83">
        <v>1757589</v>
      </c>
      <c r="Y83">
        <v>576568</v>
      </c>
      <c r="Z83">
        <v>7075494</v>
      </c>
      <c r="AA83">
        <v>45538936</v>
      </c>
      <c r="AB83">
        <v>2278308</v>
      </c>
      <c r="AC83">
        <v>1555229</v>
      </c>
    </row>
    <row r="84" spans="1:29">
      <c r="C84">
        <v>881935</v>
      </c>
      <c r="D84">
        <v>3337357</v>
      </c>
      <c r="E84">
        <v>845731</v>
      </c>
      <c r="F84">
        <v>4144597</v>
      </c>
      <c r="G84">
        <v>14873064</v>
      </c>
      <c r="H84">
        <v>9132078</v>
      </c>
      <c r="I84">
        <v>3015268</v>
      </c>
      <c r="J84">
        <v>4018650</v>
      </c>
      <c r="K84">
        <v>7018354</v>
      </c>
      <c r="L84">
        <v>7075181</v>
      </c>
      <c r="M84">
        <v>3484466</v>
      </c>
      <c r="N84">
        <v>2778986</v>
      </c>
      <c r="O84">
        <v>21168791</v>
      </c>
      <c r="P84">
        <v>8602865</v>
      </c>
      <c r="Q84">
        <v>4018127</v>
      </c>
      <c r="R84">
        <v>11433957</v>
      </c>
      <c r="S84">
        <v>9557071</v>
      </c>
      <c r="T84">
        <v>3273227</v>
      </c>
      <c r="U84">
        <v>17264943</v>
      </c>
      <c r="V84">
        <v>3506853</v>
      </c>
      <c r="W84">
        <v>11377239</v>
      </c>
      <c r="X84">
        <v>1777225</v>
      </c>
      <c r="Y84">
        <v>605761</v>
      </c>
      <c r="Z84">
        <v>7164788</v>
      </c>
      <c r="AA84">
        <v>45919049</v>
      </c>
      <c r="AB84">
        <v>2298696</v>
      </c>
      <c r="AC84">
        <v>1572866</v>
      </c>
    </row>
    <row r="85" spans="1:29">
      <c r="C85">
        <v>894470</v>
      </c>
      <c r="D85">
        <v>3351543</v>
      </c>
      <c r="E85">
        <v>861773</v>
      </c>
      <c r="F85">
        <v>4207714</v>
      </c>
      <c r="G85">
        <v>14930634</v>
      </c>
      <c r="H85">
        <v>9187103</v>
      </c>
      <c r="I85">
        <v>3055149</v>
      </c>
      <c r="J85">
        <v>4064052</v>
      </c>
      <c r="K85">
        <v>7113540</v>
      </c>
      <c r="L85">
        <v>7114598</v>
      </c>
      <c r="M85">
        <v>3526220</v>
      </c>
      <c r="N85">
        <v>2809394</v>
      </c>
      <c r="O85">
        <v>21292666</v>
      </c>
      <c r="P85">
        <v>8690745</v>
      </c>
      <c r="Q85">
        <v>4039277</v>
      </c>
      <c r="R85">
        <v>11516840</v>
      </c>
      <c r="S85">
        <v>9616621</v>
      </c>
      <c r="T85">
        <v>3281480</v>
      </c>
      <c r="U85">
        <v>17366189</v>
      </c>
      <c r="V85">
        <v>3534165</v>
      </c>
      <c r="W85">
        <v>11422973</v>
      </c>
      <c r="X85">
        <v>1796460</v>
      </c>
      <c r="Y85">
        <v>631181</v>
      </c>
      <c r="Z85">
        <v>7252502</v>
      </c>
      <c r="AA85">
        <v>46289333</v>
      </c>
      <c r="AB85">
        <v>2318822</v>
      </c>
      <c r="AC85">
        <v>1590248</v>
      </c>
    </row>
    <row r="86" spans="1:29">
      <c r="C86">
        <v>907925</v>
      </c>
      <c r="D86">
        <v>3384570</v>
      </c>
      <c r="E86">
        <v>878957</v>
      </c>
      <c r="F86">
        <v>4265287</v>
      </c>
      <c r="G86">
        <v>15039504</v>
      </c>
      <c r="H86">
        <v>9249443</v>
      </c>
      <c r="I86">
        <v>3094203</v>
      </c>
      <c r="J86">
        <v>4090152</v>
      </c>
      <c r="K86">
        <v>7142286</v>
      </c>
      <c r="L86">
        <v>7203521</v>
      </c>
      <c r="M86">
        <v>3563204</v>
      </c>
      <c r="N86">
        <v>2833703</v>
      </c>
      <c r="O86">
        <v>21354151</v>
      </c>
      <c r="P86">
        <v>8810058</v>
      </c>
      <c r="Q86">
        <v>4067042</v>
      </c>
      <c r="R86">
        <v>11555198</v>
      </c>
      <c r="S86">
        <v>9676990</v>
      </c>
      <c r="T86">
        <v>3305156</v>
      </c>
      <c r="U86">
        <v>17356106</v>
      </c>
      <c r="V86">
        <v>3558414</v>
      </c>
      <c r="W86">
        <v>11420174</v>
      </c>
      <c r="X86">
        <v>1807752</v>
      </c>
      <c r="Y86">
        <v>642326</v>
      </c>
      <c r="Z86">
        <v>7305545</v>
      </c>
      <c r="AA86">
        <v>46374077</v>
      </c>
      <c r="AB86">
        <v>2339801</v>
      </c>
      <c r="AC86">
        <v>1604861</v>
      </c>
    </row>
    <row r="93" spans="1:29">
      <c r="C93">
        <v>2014</v>
      </c>
      <c r="D93">
        <v>2015</v>
      </c>
      <c r="E93">
        <v>2016</v>
      </c>
      <c r="F93">
        <v>2017</v>
      </c>
      <c r="G93">
        <v>2018</v>
      </c>
      <c r="H93">
        <v>2019</v>
      </c>
      <c r="I93">
        <v>2020</v>
      </c>
      <c r="J93">
        <v>2021</v>
      </c>
    </row>
    <row r="94" spans="1:29">
      <c r="A94" t="s">
        <v>19</v>
      </c>
      <c r="C94" s="12">
        <f>D94-0.0061*D94</f>
        <v>798611.57070000004</v>
      </c>
      <c r="D94">
        <v>803513</v>
      </c>
      <c r="E94">
        <v>816687</v>
      </c>
      <c r="F94">
        <v>829619</v>
      </c>
      <c r="G94">
        <v>869265</v>
      </c>
      <c r="H94">
        <v>881935</v>
      </c>
      <c r="I94">
        <v>894470</v>
      </c>
      <c r="J94">
        <v>907925</v>
      </c>
      <c r="K94">
        <f t="shared" ref="K94:P94" si="301">(E94-D94)/D94</f>
        <v>1.6395503246369382E-2</v>
      </c>
      <c r="L94">
        <f t="shared" si="301"/>
        <v>1.5834707788908112E-2</v>
      </c>
      <c r="M94">
        <f t="shared" si="301"/>
        <v>4.7788201572046926E-2</v>
      </c>
      <c r="N94">
        <f t="shared" si="301"/>
        <v>1.457553220249291E-2</v>
      </c>
      <c r="O94">
        <f t="shared" si="301"/>
        <v>1.4213065588733864E-2</v>
      </c>
      <c r="P94">
        <f t="shared" si="301"/>
        <v>1.5042427359218308E-2</v>
      </c>
    </row>
    <row r="95" spans="1:29">
      <c r="A95" t="s">
        <v>31</v>
      </c>
      <c r="C95" s="12">
        <f t="shared" ref="C95:C120" si="302">D95-0.0061*D95</f>
        <v>3320552.3147999998</v>
      </c>
      <c r="D95">
        <v>3340932</v>
      </c>
      <c r="E95">
        <v>3358963</v>
      </c>
      <c r="F95">
        <v>3375823</v>
      </c>
      <c r="G95">
        <v>3322820</v>
      </c>
      <c r="H95">
        <v>3337357</v>
      </c>
      <c r="I95">
        <v>3351543</v>
      </c>
      <c r="J95">
        <v>3384570</v>
      </c>
    </row>
    <row r="96" spans="1:29">
      <c r="A96" t="s">
        <v>23</v>
      </c>
      <c r="C96" s="12">
        <f t="shared" si="302"/>
        <v>762002.25809999998</v>
      </c>
      <c r="D96">
        <v>766679</v>
      </c>
      <c r="E96">
        <v>782295</v>
      </c>
      <c r="F96">
        <v>797722</v>
      </c>
      <c r="G96">
        <v>829494</v>
      </c>
      <c r="H96">
        <v>845731</v>
      </c>
      <c r="I96">
        <v>861773</v>
      </c>
      <c r="J96">
        <v>878957</v>
      </c>
    </row>
    <row r="97" spans="1:10">
      <c r="A97" t="s">
        <v>20</v>
      </c>
      <c r="C97" s="12">
        <f t="shared" si="302"/>
        <v>3914312.1504000002</v>
      </c>
      <c r="D97">
        <v>3938336</v>
      </c>
      <c r="E97">
        <v>4001667</v>
      </c>
      <c r="F97">
        <v>4063614</v>
      </c>
      <c r="G97">
        <v>4080611</v>
      </c>
      <c r="H97">
        <v>4144597</v>
      </c>
      <c r="I97">
        <v>4207714</v>
      </c>
      <c r="J97">
        <v>4265287</v>
      </c>
    </row>
    <row r="98" spans="1:10">
      <c r="A98" t="s">
        <v>33</v>
      </c>
      <c r="C98" s="12">
        <f t="shared" si="302"/>
        <v>15110593.662599999</v>
      </c>
      <c r="D98">
        <v>15203334</v>
      </c>
      <c r="E98">
        <v>15276566</v>
      </c>
      <c r="F98">
        <v>15344447</v>
      </c>
      <c r="G98">
        <v>14812617</v>
      </c>
      <c r="H98">
        <v>14873064</v>
      </c>
      <c r="I98">
        <v>14930634</v>
      </c>
      <c r="J98">
        <v>15039504</v>
      </c>
    </row>
    <row r="99" spans="1:10">
      <c r="A99" t="s">
        <v>27</v>
      </c>
      <c r="C99" s="12">
        <f t="shared" si="302"/>
        <v>8850141.8001000006</v>
      </c>
      <c r="D99">
        <v>8904459</v>
      </c>
      <c r="E99">
        <v>8963663</v>
      </c>
      <c r="F99">
        <v>9020460</v>
      </c>
      <c r="G99">
        <v>9075649</v>
      </c>
      <c r="H99">
        <v>9132078</v>
      </c>
      <c r="I99">
        <v>9187103</v>
      </c>
      <c r="J99">
        <v>9249443</v>
      </c>
    </row>
    <row r="100" spans="1:10">
      <c r="A100" t="s">
        <v>44</v>
      </c>
      <c r="C100" s="12">
        <f t="shared" si="302"/>
        <v>2897049.537</v>
      </c>
      <c r="D100">
        <v>2914830</v>
      </c>
      <c r="E100">
        <v>2977216</v>
      </c>
      <c r="F100">
        <v>3039444</v>
      </c>
      <c r="G100">
        <v>2974703</v>
      </c>
      <c r="H100">
        <v>3015268</v>
      </c>
      <c r="I100">
        <v>3055149</v>
      </c>
      <c r="J100">
        <v>3094203</v>
      </c>
    </row>
    <row r="101" spans="1:10">
      <c r="A101" t="s">
        <v>35</v>
      </c>
      <c r="C101" s="12">
        <f t="shared" si="302"/>
        <v>3905938.5428999998</v>
      </c>
      <c r="D101">
        <v>3929911</v>
      </c>
      <c r="E101">
        <v>3973697</v>
      </c>
      <c r="F101">
        <v>4016356</v>
      </c>
      <c r="G101">
        <v>3972388</v>
      </c>
      <c r="H101">
        <v>4018650</v>
      </c>
      <c r="I101">
        <v>4064052</v>
      </c>
      <c r="J101">
        <v>4090152</v>
      </c>
    </row>
    <row r="102" spans="1:10">
      <c r="A102" t="s">
        <v>43</v>
      </c>
      <c r="C102" s="12">
        <f t="shared" si="302"/>
        <v>6570355.8459000001</v>
      </c>
      <c r="D102">
        <v>6610681</v>
      </c>
      <c r="E102">
        <v>6695855</v>
      </c>
      <c r="F102">
        <v>6778772</v>
      </c>
      <c r="G102">
        <v>6921161</v>
      </c>
      <c r="H102">
        <v>7018354</v>
      </c>
      <c r="I102">
        <v>7113540</v>
      </c>
      <c r="J102">
        <v>7142286</v>
      </c>
    </row>
    <row r="103" spans="1:10">
      <c r="A103" t="s">
        <v>25</v>
      </c>
      <c r="C103" s="12">
        <f t="shared" si="302"/>
        <v>6862125.1299000001</v>
      </c>
      <c r="D103">
        <v>6904241</v>
      </c>
      <c r="E103">
        <v>6954036</v>
      </c>
      <c r="F103">
        <v>7000229</v>
      </c>
      <c r="G103">
        <v>7035055</v>
      </c>
      <c r="H103">
        <v>7075181</v>
      </c>
      <c r="I103">
        <v>7114598</v>
      </c>
      <c r="J103">
        <v>7203521</v>
      </c>
    </row>
    <row r="104" spans="1:10">
      <c r="A104" t="s">
        <v>42</v>
      </c>
      <c r="C104" s="12">
        <f t="shared" si="302"/>
        <v>3245566.5353999999</v>
      </c>
      <c r="D104">
        <v>3265486</v>
      </c>
      <c r="E104">
        <v>3305531</v>
      </c>
      <c r="F104">
        <v>3344544</v>
      </c>
      <c r="G104">
        <v>3441998</v>
      </c>
      <c r="H104">
        <v>3484466</v>
      </c>
      <c r="I104">
        <v>3526220</v>
      </c>
      <c r="J104">
        <v>3563204</v>
      </c>
    </row>
    <row r="105" spans="1:10">
      <c r="A105" t="s">
        <v>41</v>
      </c>
      <c r="C105" s="12">
        <f t="shared" si="302"/>
        <v>2635062.4665000001</v>
      </c>
      <c r="D105">
        <v>2651235</v>
      </c>
      <c r="E105">
        <v>2682386</v>
      </c>
      <c r="F105">
        <v>2713147</v>
      </c>
      <c r="G105">
        <v>2748023</v>
      </c>
      <c r="H105">
        <v>2778986</v>
      </c>
      <c r="I105">
        <v>2809394</v>
      </c>
      <c r="J105">
        <v>2833703</v>
      </c>
    </row>
    <row r="106" spans="1:10">
      <c r="A106" t="s">
        <v>34</v>
      </c>
      <c r="C106" s="12">
        <f t="shared" si="302"/>
        <v>20741799.483899999</v>
      </c>
      <c r="D106">
        <v>20869101</v>
      </c>
      <c r="E106">
        <v>20997560</v>
      </c>
      <c r="F106">
        <v>21119536</v>
      </c>
      <c r="G106">
        <v>21040662</v>
      </c>
      <c r="H106">
        <v>21168791</v>
      </c>
      <c r="I106">
        <v>21292666</v>
      </c>
      <c r="J106">
        <v>21354151</v>
      </c>
    </row>
    <row r="107" spans="1:10">
      <c r="A107" t="s">
        <v>22</v>
      </c>
      <c r="C107" s="12">
        <f t="shared" si="302"/>
        <v>8125244.8107000003</v>
      </c>
      <c r="D107">
        <v>8175113</v>
      </c>
      <c r="E107">
        <v>8272724</v>
      </c>
      <c r="F107">
        <v>8366628</v>
      </c>
      <c r="G107">
        <v>8513497</v>
      </c>
      <c r="H107">
        <v>8602865</v>
      </c>
      <c r="I107">
        <v>8690745</v>
      </c>
      <c r="J107">
        <v>8810058</v>
      </c>
    </row>
    <row r="108" spans="1:10">
      <c r="A108" t="s">
        <v>29</v>
      </c>
      <c r="C108" s="12">
        <f t="shared" si="302"/>
        <v>3947971.5677999998</v>
      </c>
      <c r="D108">
        <v>3972202</v>
      </c>
      <c r="E108">
        <v>3999415</v>
      </c>
      <c r="F108">
        <v>4025558</v>
      </c>
      <c r="G108">
        <v>3996496</v>
      </c>
      <c r="H108">
        <v>4018127</v>
      </c>
      <c r="I108">
        <v>4039277</v>
      </c>
      <c r="J108">
        <v>4067042</v>
      </c>
    </row>
    <row r="109" spans="1:10">
      <c r="A109" t="s">
        <v>38</v>
      </c>
      <c r="C109" s="12">
        <f t="shared" si="302"/>
        <v>11094923.5902</v>
      </c>
      <c r="D109">
        <v>11163018</v>
      </c>
      <c r="E109">
        <v>11242720</v>
      </c>
      <c r="F109">
        <v>11320892</v>
      </c>
      <c r="G109">
        <v>11348937</v>
      </c>
      <c r="H109">
        <v>11433957</v>
      </c>
      <c r="I109">
        <v>11516840</v>
      </c>
      <c r="J109">
        <v>11555198</v>
      </c>
    </row>
    <row r="110" spans="1:10">
      <c r="A110" t="s">
        <v>30</v>
      </c>
      <c r="C110" s="12">
        <f t="shared" si="302"/>
        <v>9288167.4447000008</v>
      </c>
      <c r="D110">
        <v>9345173</v>
      </c>
      <c r="E110">
        <v>9410336</v>
      </c>
      <c r="F110">
        <v>9473266</v>
      </c>
      <c r="G110">
        <v>9496294</v>
      </c>
      <c r="H110">
        <v>9557071</v>
      </c>
      <c r="I110">
        <v>9616621</v>
      </c>
      <c r="J110">
        <v>9676990</v>
      </c>
    </row>
    <row r="111" spans="1:10">
      <c r="A111" t="s">
        <v>26</v>
      </c>
      <c r="C111" s="12">
        <f t="shared" si="302"/>
        <v>3184483.4292000001</v>
      </c>
      <c r="D111">
        <v>3204028</v>
      </c>
      <c r="E111">
        <v>3212180</v>
      </c>
      <c r="F111">
        <v>3219257</v>
      </c>
      <c r="G111">
        <v>3264531</v>
      </c>
      <c r="H111">
        <v>3273227</v>
      </c>
      <c r="I111">
        <v>3281480</v>
      </c>
      <c r="J111">
        <v>3305156</v>
      </c>
    </row>
    <row r="112" spans="1:10">
      <c r="A112" t="s">
        <v>36</v>
      </c>
      <c r="C112" s="12">
        <f t="shared" si="302"/>
        <v>16449068.853599999</v>
      </c>
      <c r="D112">
        <v>16550024</v>
      </c>
      <c r="E112">
        <v>16635996</v>
      </c>
      <c r="F112">
        <v>16718956</v>
      </c>
      <c r="G112">
        <v>17159960</v>
      </c>
      <c r="H112">
        <v>17264943</v>
      </c>
      <c r="I112">
        <v>17366189</v>
      </c>
      <c r="J112">
        <v>17356106</v>
      </c>
    </row>
    <row r="113" spans="1:10">
      <c r="A113" t="s">
        <v>28</v>
      </c>
      <c r="C113" s="12">
        <f t="shared" si="302"/>
        <v>3421177.7324999999</v>
      </c>
      <c r="D113">
        <v>3442175</v>
      </c>
      <c r="E113">
        <v>3474998</v>
      </c>
      <c r="F113">
        <v>3507003</v>
      </c>
      <c r="G113">
        <v>3479010</v>
      </c>
      <c r="H113">
        <v>3506853</v>
      </c>
      <c r="I113">
        <v>3534165</v>
      </c>
      <c r="J113">
        <v>3558414</v>
      </c>
    </row>
    <row r="114" spans="1:10">
      <c r="A114" t="s">
        <v>40</v>
      </c>
      <c r="C114" s="12">
        <f t="shared" si="302"/>
        <v>11179359.3708</v>
      </c>
      <c r="D114">
        <v>11247972</v>
      </c>
      <c r="E114">
        <v>11286500</v>
      </c>
      <c r="F114">
        <v>11322895</v>
      </c>
      <c r="G114">
        <v>11329605</v>
      </c>
      <c r="H114">
        <v>11377239</v>
      </c>
      <c r="I114">
        <v>11422973</v>
      </c>
      <c r="J114">
        <v>11420174</v>
      </c>
    </row>
    <row r="115" spans="1:10">
      <c r="A115" t="s">
        <v>18</v>
      </c>
      <c r="C115" s="12">
        <f t="shared" si="302"/>
        <v>1757417.9556</v>
      </c>
      <c r="D115">
        <v>1768204</v>
      </c>
      <c r="E115">
        <v>1787279</v>
      </c>
      <c r="F115">
        <v>1805788</v>
      </c>
      <c r="G115">
        <v>1757589</v>
      </c>
      <c r="H115">
        <v>1777225</v>
      </c>
      <c r="I115">
        <v>1796460</v>
      </c>
      <c r="J115">
        <v>1807752</v>
      </c>
    </row>
    <row r="116" spans="1:10">
      <c r="A116" t="s">
        <v>21</v>
      </c>
      <c r="C116" s="12">
        <f t="shared" si="302"/>
        <v>502580.44349999999</v>
      </c>
      <c r="D116">
        <v>505665</v>
      </c>
      <c r="E116">
        <v>514229</v>
      </c>
      <c r="F116">
        <v>522636</v>
      </c>
      <c r="G116">
        <v>576568</v>
      </c>
      <c r="H116">
        <v>605761</v>
      </c>
      <c r="I116">
        <v>631181</v>
      </c>
      <c r="J116">
        <v>642326</v>
      </c>
    </row>
    <row r="117" spans="1:10">
      <c r="A117" t="s">
        <v>39</v>
      </c>
      <c r="C117" s="12">
        <f t="shared" si="302"/>
        <v>6777592.9409999996</v>
      </c>
      <c r="D117">
        <v>6819190</v>
      </c>
      <c r="E117">
        <v>6910553</v>
      </c>
      <c r="F117">
        <v>7001161</v>
      </c>
      <c r="G117">
        <v>7075494</v>
      </c>
      <c r="H117">
        <v>7164788</v>
      </c>
      <c r="I117">
        <v>7252502</v>
      </c>
      <c r="J117">
        <v>7305545</v>
      </c>
    </row>
    <row r="118" spans="1:10">
      <c r="A118" t="s">
        <v>37</v>
      </c>
      <c r="C118" s="12">
        <f t="shared" si="302"/>
        <v>44125665.4476</v>
      </c>
      <c r="D118">
        <v>44396484</v>
      </c>
      <c r="E118">
        <v>44749699</v>
      </c>
      <c r="F118">
        <v>45094866</v>
      </c>
      <c r="G118">
        <v>45538936</v>
      </c>
      <c r="H118">
        <v>45919049</v>
      </c>
      <c r="I118">
        <v>46289333</v>
      </c>
      <c r="J118">
        <v>46374077</v>
      </c>
    </row>
    <row r="119" spans="1:10">
      <c r="A119" t="s">
        <v>32</v>
      </c>
      <c r="C119" s="12">
        <f t="shared" si="302"/>
        <v>2229255.0843000002</v>
      </c>
      <c r="D119">
        <v>2242937</v>
      </c>
      <c r="E119">
        <v>2265779</v>
      </c>
      <c r="F119">
        <v>2288116</v>
      </c>
      <c r="G119">
        <v>2278308</v>
      </c>
      <c r="H119">
        <v>2298696</v>
      </c>
      <c r="I119">
        <v>2318822</v>
      </c>
      <c r="J119">
        <v>2339801</v>
      </c>
    </row>
    <row r="120" spans="1:10">
      <c r="A120" t="s">
        <v>24</v>
      </c>
      <c r="C120" s="12">
        <f t="shared" si="302"/>
        <v>1505883.7313999999</v>
      </c>
      <c r="D120">
        <v>1515126</v>
      </c>
      <c r="E120">
        <v>1532902</v>
      </c>
      <c r="F120">
        <v>1550194</v>
      </c>
      <c r="G120">
        <v>1555229</v>
      </c>
      <c r="H120">
        <v>1572866</v>
      </c>
      <c r="I120">
        <v>1590248</v>
      </c>
      <c r="J120">
        <v>1604861</v>
      </c>
    </row>
    <row r="121" spans="1:10">
      <c r="C121" s="12"/>
    </row>
    <row r="122" spans="1:10">
      <c r="A122" t="s">
        <v>48</v>
      </c>
      <c r="C122" s="13">
        <f t="shared" ref="C122:J122" si="303">SUM(C94:C120)</f>
        <v>203202903.70110002</v>
      </c>
      <c r="D122" s="13">
        <f t="shared" si="303"/>
        <v>204450049</v>
      </c>
      <c r="E122" s="13">
        <f t="shared" si="303"/>
        <v>206081432</v>
      </c>
      <c r="F122" s="13">
        <f t="shared" si="303"/>
        <v>207660929</v>
      </c>
      <c r="G122" s="13">
        <f t="shared" si="303"/>
        <v>208494900</v>
      </c>
      <c r="H122" s="13">
        <f t="shared" si="303"/>
        <v>210147125</v>
      </c>
      <c r="I122" s="13">
        <f t="shared" si="303"/>
        <v>211755692</v>
      </c>
      <c r="J122" s="13">
        <f t="shared" si="303"/>
        <v>212830406</v>
      </c>
    </row>
    <row r="124" spans="1:10">
      <c r="A124" t="s">
        <v>50</v>
      </c>
      <c r="C124" s="13">
        <f>SUM(C118,C117,C116,C115,C114,C112,C109,C106,C105,C104,C102,C101,C100,C97,C96,C94)</f>
        <v>137357306.99309999</v>
      </c>
      <c r="D124" s="13">
        <f t="shared" ref="D124:J124" si="304">SUM(D118,D117,D116,D115,D114,D112,D109,D106,D105,D104,D102,D101,D100,D97,D96,D94)</f>
        <v>138200329</v>
      </c>
      <c r="E124" s="13">
        <f t="shared" si="304"/>
        <v>139359870</v>
      </c>
      <c r="F124" s="13">
        <f t="shared" si="304"/>
        <v>140489948</v>
      </c>
      <c r="G124" s="13">
        <f t="shared" si="304"/>
        <v>141665394</v>
      </c>
      <c r="H124" s="13">
        <f t="shared" si="304"/>
        <v>142899740</v>
      </c>
      <c r="I124" s="13">
        <f t="shared" si="304"/>
        <v>144100456</v>
      </c>
      <c r="J124" s="13">
        <f t="shared" si="304"/>
        <v>144591046</v>
      </c>
    </row>
    <row r="125" spans="1:10">
      <c r="A125" t="s">
        <v>70</v>
      </c>
      <c r="C125" s="13">
        <f>C124-(SUM(C96,C97,C106))</f>
        <v>111939193.10069999</v>
      </c>
      <c r="D125" s="13">
        <f t="shared" ref="D125:J125" si="305">D124-(SUM(D96,D97,D106))</f>
        <v>112626213</v>
      </c>
      <c r="E125" s="13">
        <f t="shared" si="305"/>
        <v>113578348</v>
      </c>
      <c r="F125" s="13">
        <f t="shared" si="305"/>
        <v>114509076</v>
      </c>
      <c r="G125" s="13">
        <f t="shared" si="305"/>
        <v>115714627</v>
      </c>
      <c r="H125" s="13">
        <f t="shared" si="305"/>
        <v>116740621</v>
      </c>
      <c r="I125" s="13">
        <f t="shared" si="305"/>
        <v>117738303</v>
      </c>
      <c r="J125" s="13">
        <f t="shared" si="305"/>
        <v>118092651</v>
      </c>
    </row>
    <row r="126" spans="1:10">
      <c r="A126" t="s">
        <v>51</v>
      </c>
      <c r="C126" s="13">
        <f>C122-C124</f>
        <v>65845596.708000034</v>
      </c>
      <c r="D126" s="13">
        <f t="shared" ref="D126:J126" si="306">D122-D124</f>
        <v>66249720</v>
      </c>
      <c r="E126" s="13">
        <f t="shared" si="306"/>
        <v>66721562</v>
      </c>
      <c r="F126" s="13">
        <f t="shared" si="306"/>
        <v>67170981</v>
      </c>
      <c r="G126" s="13">
        <f t="shared" si="306"/>
        <v>66829506</v>
      </c>
      <c r="H126" s="13">
        <f t="shared" si="306"/>
        <v>67247385</v>
      </c>
      <c r="I126" s="13">
        <f t="shared" si="306"/>
        <v>67655236</v>
      </c>
      <c r="J126" s="13">
        <f t="shared" si="306"/>
        <v>68239360</v>
      </c>
    </row>
    <row r="130" spans="3:29">
      <c r="C130">
        <v>380</v>
      </c>
      <c r="D130">
        <v>1623</v>
      </c>
      <c r="E130">
        <v>283</v>
      </c>
      <c r="F130">
        <v>1375</v>
      </c>
      <c r="G130">
        <v>7804</v>
      </c>
      <c r="H130">
        <v>3793</v>
      </c>
      <c r="I130">
        <v>1251</v>
      </c>
      <c r="J130">
        <v>2189</v>
      </c>
      <c r="K130">
        <v>3170</v>
      </c>
      <c r="L130">
        <v>2001</v>
      </c>
      <c r="M130">
        <v>1390</v>
      </c>
      <c r="N130">
        <v>1360</v>
      </c>
      <c r="O130">
        <v>11620</v>
      </c>
      <c r="P130">
        <v>2559</v>
      </c>
      <c r="Q130">
        <v>2354</v>
      </c>
      <c r="R130">
        <v>6027</v>
      </c>
      <c r="S130">
        <v>5428</v>
      </c>
      <c r="T130">
        <v>1212</v>
      </c>
      <c r="U130">
        <v>12377</v>
      </c>
      <c r="V130">
        <v>1557</v>
      </c>
      <c r="W130">
        <v>7484</v>
      </c>
      <c r="X130">
        <v>468</v>
      </c>
      <c r="Y130">
        <v>235</v>
      </c>
      <c r="Z130">
        <v>3802</v>
      </c>
      <c r="AA130">
        <v>28549</v>
      </c>
      <c r="AB130">
        <v>1087</v>
      </c>
      <c r="AC130">
        <v>575</v>
      </c>
    </row>
    <row r="131" spans="3:29">
      <c r="C131">
        <v>338</v>
      </c>
      <c r="D131">
        <v>1440</v>
      </c>
      <c r="E131">
        <v>219</v>
      </c>
      <c r="F131">
        <v>1203</v>
      </c>
      <c r="G131">
        <v>5898</v>
      </c>
      <c r="H131">
        <v>3451</v>
      </c>
      <c r="I131">
        <v>1112</v>
      </c>
      <c r="J131">
        <v>1863</v>
      </c>
      <c r="K131">
        <v>2707</v>
      </c>
      <c r="L131">
        <v>1826</v>
      </c>
      <c r="M131">
        <v>1208</v>
      </c>
      <c r="N131">
        <v>1271</v>
      </c>
      <c r="O131">
        <v>9675</v>
      </c>
      <c r="P131">
        <v>2165</v>
      </c>
      <c r="Q131">
        <v>2003</v>
      </c>
      <c r="R131">
        <v>5409</v>
      </c>
      <c r="S131">
        <v>4656</v>
      </c>
      <c r="T131">
        <v>1057</v>
      </c>
      <c r="U131">
        <v>11265</v>
      </c>
      <c r="V131">
        <v>1368</v>
      </c>
      <c r="W131">
        <v>6357</v>
      </c>
      <c r="X131">
        <v>615</v>
      </c>
      <c r="Y131">
        <v>190</v>
      </c>
      <c r="Z131">
        <v>3033</v>
      </c>
      <c r="AA131">
        <v>22044</v>
      </c>
      <c r="AB131">
        <v>930</v>
      </c>
      <c r="AC131">
        <v>468</v>
      </c>
    </row>
    <row r="132" spans="3:29">
      <c r="C132">
        <v>346</v>
      </c>
      <c r="D132">
        <v>1587</v>
      </c>
      <c r="E132">
        <v>204</v>
      </c>
      <c r="F132">
        <v>1269</v>
      </c>
      <c r="G132">
        <v>6587</v>
      </c>
      <c r="H132">
        <v>3867</v>
      </c>
      <c r="I132">
        <v>1302</v>
      </c>
      <c r="J132">
        <v>2137</v>
      </c>
      <c r="K132">
        <v>3008</v>
      </c>
      <c r="L132">
        <v>2125</v>
      </c>
      <c r="M132">
        <v>1419</v>
      </c>
      <c r="N132">
        <v>1489</v>
      </c>
      <c r="O132">
        <v>11189</v>
      </c>
      <c r="P132">
        <v>2680</v>
      </c>
      <c r="Q132">
        <v>2285</v>
      </c>
      <c r="R132">
        <v>6109</v>
      </c>
      <c r="S132">
        <v>5590</v>
      </c>
      <c r="T132">
        <v>1006</v>
      </c>
      <c r="U132">
        <v>12673</v>
      </c>
      <c r="V132">
        <v>1526</v>
      </c>
      <c r="W132">
        <v>6677</v>
      </c>
      <c r="X132">
        <v>746</v>
      </c>
      <c r="Y132">
        <v>223</v>
      </c>
      <c r="Z132">
        <v>3043</v>
      </c>
      <c r="AA132">
        <v>26847</v>
      </c>
      <c r="AB132">
        <v>1023</v>
      </c>
      <c r="AC132">
        <v>530</v>
      </c>
    </row>
    <row r="133" spans="3:29">
      <c r="C133">
        <v>312</v>
      </c>
      <c r="D133">
        <v>1576</v>
      </c>
      <c r="E133">
        <v>133</v>
      </c>
      <c r="F133">
        <v>2867</v>
      </c>
      <c r="G133">
        <v>6336</v>
      </c>
      <c r="H133">
        <v>4690</v>
      </c>
      <c r="I133">
        <v>1171</v>
      </c>
      <c r="J133">
        <v>2106</v>
      </c>
      <c r="K133">
        <v>2949</v>
      </c>
      <c r="L133">
        <v>2482</v>
      </c>
      <c r="M133">
        <v>1251</v>
      </c>
      <c r="N133">
        <v>1314</v>
      </c>
      <c r="O133">
        <v>10590</v>
      </c>
      <c r="P133">
        <v>3082</v>
      </c>
      <c r="Q133">
        <v>2233</v>
      </c>
      <c r="R133">
        <v>5993</v>
      </c>
      <c r="S133">
        <v>6262</v>
      </c>
      <c r="T133">
        <v>1365</v>
      </c>
      <c r="U133">
        <v>16037</v>
      </c>
      <c r="V133">
        <v>1549</v>
      </c>
      <c r="W133">
        <v>6721</v>
      </c>
      <c r="X133">
        <v>690</v>
      </c>
      <c r="Y133">
        <v>211</v>
      </c>
      <c r="Z133">
        <v>3606</v>
      </c>
      <c r="AA133">
        <v>28046</v>
      </c>
      <c r="AB133">
        <v>1044</v>
      </c>
      <c r="AC133">
        <v>484</v>
      </c>
    </row>
    <row r="134" spans="3:29">
      <c r="C134">
        <v>408</v>
      </c>
      <c r="D134">
        <v>2259</v>
      </c>
      <c r="E134">
        <v>264</v>
      </c>
      <c r="F134">
        <v>2723</v>
      </c>
      <c r="G134">
        <v>7685</v>
      </c>
      <c r="H134">
        <v>7803</v>
      </c>
      <c r="I134">
        <v>1269</v>
      </c>
      <c r="J134">
        <v>2534</v>
      </c>
      <c r="K134">
        <v>3117</v>
      </c>
      <c r="L134">
        <v>3147</v>
      </c>
      <c r="M134">
        <v>1252</v>
      </c>
      <c r="N134">
        <v>1339</v>
      </c>
      <c r="O134">
        <v>10916</v>
      </c>
      <c r="P134">
        <v>4899</v>
      </c>
      <c r="Q134">
        <v>2873</v>
      </c>
      <c r="R134">
        <v>5805</v>
      </c>
      <c r="S134">
        <v>8616</v>
      </c>
      <c r="T134">
        <v>1086</v>
      </c>
      <c r="U134">
        <v>20845</v>
      </c>
      <c r="V134">
        <v>1482</v>
      </c>
      <c r="W134">
        <v>6991</v>
      </c>
      <c r="X134">
        <v>849</v>
      </c>
      <c r="Y134">
        <v>320</v>
      </c>
      <c r="Z134">
        <v>3205</v>
      </c>
      <c r="AA134">
        <v>29815</v>
      </c>
      <c r="AB134">
        <v>963</v>
      </c>
      <c r="AC134">
        <v>494</v>
      </c>
    </row>
    <row r="135" spans="3:29">
      <c r="C135">
        <v>640</v>
      </c>
      <c r="D135">
        <v>2529</v>
      </c>
      <c r="E135">
        <v>425</v>
      </c>
      <c r="F135">
        <v>1701</v>
      </c>
      <c r="G135">
        <v>9069</v>
      </c>
      <c r="H135">
        <v>6180</v>
      </c>
      <c r="I135">
        <v>1678</v>
      </c>
      <c r="J135">
        <v>3057</v>
      </c>
      <c r="K135">
        <v>3450</v>
      </c>
      <c r="L135">
        <v>3429</v>
      </c>
      <c r="M135">
        <v>1913</v>
      </c>
      <c r="N135">
        <v>1431</v>
      </c>
      <c r="O135">
        <v>12781</v>
      </c>
      <c r="P135">
        <v>4057</v>
      </c>
      <c r="Q135">
        <v>3035</v>
      </c>
      <c r="R135">
        <v>6723</v>
      </c>
      <c r="S135">
        <v>6898</v>
      </c>
      <c r="T135">
        <v>1410</v>
      </c>
      <c r="U135">
        <v>14408</v>
      </c>
      <c r="V135">
        <v>2095</v>
      </c>
      <c r="W135">
        <v>7719</v>
      </c>
      <c r="X135">
        <v>593</v>
      </c>
      <c r="Y135">
        <v>459</v>
      </c>
      <c r="Z135">
        <v>3663</v>
      </c>
      <c r="AA135">
        <v>34845</v>
      </c>
      <c r="AB135">
        <v>1465</v>
      </c>
      <c r="AC135">
        <v>571</v>
      </c>
    </row>
    <row r="136" spans="3:29">
      <c r="C136">
        <v>490</v>
      </c>
      <c r="D136">
        <v>2054</v>
      </c>
      <c r="E136">
        <v>414</v>
      </c>
      <c r="F136">
        <v>1425</v>
      </c>
      <c r="G136">
        <v>9558</v>
      </c>
      <c r="H136">
        <v>4959</v>
      </c>
      <c r="I136">
        <v>2141</v>
      </c>
      <c r="J136">
        <v>3004</v>
      </c>
      <c r="K136">
        <v>4540</v>
      </c>
      <c r="L136">
        <v>3166</v>
      </c>
      <c r="M136">
        <v>2394</v>
      </c>
      <c r="N136">
        <v>1727</v>
      </c>
      <c r="O136">
        <v>14137</v>
      </c>
      <c r="P136">
        <v>3548</v>
      </c>
      <c r="Q136">
        <v>2991</v>
      </c>
      <c r="R136">
        <v>7458</v>
      </c>
      <c r="S136">
        <v>6547</v>
      </c>
      <c r="T136">
        <v>1498</v>
      </c>
      <c r="U136">
        <v>13317</v>
      </c>
      <c r="V136">
        <v>2229</v>
      </c>
      <c r="W136">
        <v>9316</v>
      </c>
      <c r="X136">
        <v>1045</v>
      </c>
      <c r="Y136">
        <v>367</v>
      </c>
      <c r="Z136">
        <v>4486</v>
      </c>
      <c r="AA136">
        <v>35066</v>
      </c>
      <c r="AB136">
        <v>1757</v>
      </c>
      <c r="AC136">
        <v>693</v>
      </c>
    </row>
    <row r="137" spans="3:29">
      <c r="C137">
        <v>432</v>
      </c>
      <c r="D137">
        <v>1689</v>
      </c>
      <c r="E137">
        <v>301</v>
      </c>
      <c r="F137">
        <v>1355</v>
      </c>
      <c r="G137">
        <v>8899</v>
      </c>
      <c r="H137">
        <v>4452</v>
      </c>
      <c r="I137">
        <v>2235</v>
      </c>
      <c r="J137">
        <v>2547</v>
      </c>
      <c r="K137">
        <v>4807</v>
      </c>
      <c r="L137">
        <v>2493</v>
      </c>
      <c r="M137">
        <v>2277</v>
      </c>
      <c r="N137">
        <v>1929</v>
      </c>
      <c r="O137">
        <v>14164</v>
      </c>
      <c r="P137">
        <v>2813</v>
      </c>
      <c r="Q137">
        <v>2656</v>
      </c>
      <c r="R137">
        <v>7554</v>
      </c>
      <c r="S137">
        <v>5835</v>
      </c>
      <c r="T137">
        <v>1445</v>
      </c>
      <c r="U137">
        <v>13537</v>
      </c>
      <c r="V137">
        <v>1700</v>
      </c>
      <c r="W137">
        <v>9044</v>
      </c>
      <c r="X137">
        <v>997</v>
      </c>
      <c r="Y137">
        <v>205</v>
      </c>
      <c r="Z137">
        <v>4758</v>
      </c>
      <c r="AA137">
        <v>32008</v>
      </c>
      <c r="AB137">
        <v>1477</v>
      </c>
      <c r="AC137">
        <v>777</v>
      </c>
    </row>
    <row r="138" spans="3:29">
      <c r="C138">
        <v>385</v>
      </c>
      <c r="D138">
        <v>1593</v>
      </c>
      <c r="E138">
        <v>251</v>
      </c>
      <c r="F138">
        <v>1407</v>
      </c>
      <c r="G138">
        <v>7974</v>
      </c>
      <c r="H138">
        <v>4272</v>
      </c>
      <c r="I138">
        <v>1741</v>
      </c>
      <c r="J138">
        <v>2402</v>
      </c>
      <c r="K138">
        <v>4653</v>
      </c>
      <c r="L138">
        <v>2421</v>
      </c>
      <c r="M138">
        <v>2026</v>
      </c>
      <c r="N138">
        <v>1883</v>
      </c>
      <c r="O138">
        <v>13418</v>
      </c>
      <c r="P138">
        <v>2906</v>
      </c>
      <c r="Q138">
        <v>2447</v>
      </c>
      <c r="R138">
        <v>7222</v>
      </c>
      <c r="S138">
        <v>5604</v>
      </c>
      <c r="T138">
        <v>1526</v>
      </c>
      <c r="U138">
        <v>13512</v>
      </c>
      <c r="V138">
        <v>1605</v>
      </c>
      <c r="W138">
        <v>8410</v>
      </c>
      <c r="X138">
        <v>948</v>
      </c>
      <c r="Y138">
        <v>201</v>
      </c>
      <c r="Z138">
        <v>4042</v>
      </c>
      <c r="AA138">
        <v>31445</v>
      </c>
      <c r="AB138">
        <v>1176</v>
      </c>
      <c r="AC138">
        <v>760</v>
      </c>
    </row>
    <row r="139" spans="3:29">
      <c r="C139">
        <v>340</v>
      </c>
      <c r="D139">
        <v>1579</v>
      </c>
      <c r="E139">
        <v>257</v>
      </c>
      <c r="F139">
        <v>1509</v>
      </c>
      <c r="G139">
        <v>7919</v>
      </c>
      <c r="H139">
        <v>4284</v>
      </c>
      <c r="I139">
        <v>1554</v>
      </c>
      <c r="J139">
        <v>2217</v>
      </c>
      <c r="K139">
        <v>4565</v>
      </c>
      <c r="L139">
        <v>2242</v>
      </c>
      <c r="M139">
        <v>2101</v>
      </c>
      <c r="N139">
        <v>1914</v>
      </c>
      <c r="O139">
        <v>13763</v>
      </c>
      <c r="P139">
        <v>2424</v>
      </c>
      <c r="Q139">
        <v>2342</v>
      </c>
      <c r="R139">
        <v>6846</v>
      </c>
      <c r="S139">
        <v>5544</v>
      </c>
      <c r="T139">
        <v>1444</v>
      </c>
      <c r="U139">
        <v>13037</v>
      </c>
      <c r="V139">
        <v>1522</v>
      </c>
      <c r="W139">
        <v>8041</v>
      </c>
      <c r="X139">
        <v>839</v>
      </c>
      <c r="Y139">
        <v>196</v>
      </c>
      <c r="Z139">
        <v>3781</v>
      </c>
      <c r="AA139">
        <v>30535</v>
      </c>
      <c r="AB139">
        <v>1134</v>
      </c>
      <c r="AC139">
        <v>677</v>
      </c>
    </row>
    <row r="140" spans="3:29">
      <c r="C140">
        <v>372</v>
      </c>
      <c r="D140">
        <v>1480</v>
      </c>
      <c r="E140">
        <v>208</v>
      </c>
      <c r="F140">
        <v>1167</v>
      </c>
      <c r="G140">
        <v>7509</v>
      </c>
      <c r="H140">
        <v>4081</v>
      </c>
      <c r="I140">
        <v>1451</v>
      </c>
      <c r="J140">
        <v>2444</v>
      </c>
      <c r="K140">
        <v>3363</v>
      </c>
      <c r="L140">
        <v>2226</v>
      </c>
      <c r="M140">
        <v>1540</v>
      </c>
      <c r="N140">
        <v>1432</v>
      </c>
      <c r="O140">
        <v>12278</v>
      </c>
      <c r="P140">
        <v>2338</v>
      </c>
      <c r="Q140">
        <v>2362</v>
      </c>
      <c r="R140">
        <v>6755</v>
      </c>
      <c r="S140">
        <v>5699</v>
      </c>
      <c r="T140">
        <v>1407</v>
      </c>
      <c r="U140">
        <v>14258</v>
      </c>
      <c r="V140">
        <v>1428</v>
      </c>
      <c r="W140">
        <v>8010</v>
      </c>
      <c r="X140">
        <v>771</v>
      </c>
      <c r="Y140">
        <v>242</v>
      </c>
      <c r="Z140">
        <v>3873</v>
      </c>
      <c r="AA140">
        <v>26586</v>
      </c>
      <c r="AB140">
        <v>1081</v>
      </c>
      <c r="AC140">
        <v>580</v>
      </c>
    </row>
    <row r="141" spans="3:29">
      <c r="C141">
        <v>396</v>
      </c>
      <c r="D141">
        <v>1620</v>
      </c>
      <c r="E141">
        <v>317</v>
      </c>
      <c r="F141">
        <v>1564</v>
      </c>
      <c r="G141">
        <v>8058</v>
      </c>
      <c r="H141">
        <v>4473</v>
      </c>
      <c r="I141">
        <v>1464</v>
      </c>
      <c r="J141">
        <v>2830</v>
      </c>
      <c r="K141">
        <v>3403</v>
      </c>
      <c r="L141">
        <v>2346</v>
      </c>
      <c r="M141">
        <v>1581</v>
      </c>
      <c r="N141">
        <v>1930</v>
      </c>
      <c r="O141">
        <v>13569</v>
      </c>
      <c r="P141">
        <v>2144</v>
      </c>
      <c r="Q141">
        <v>2518</v>
      </c>
      <c r="R141">
        <v>7870</v>
      </c>
      <c r="S141">
        <v>6170</v>
      </c>
      <c r="T141">
        <v>1264</v>
      </c>
      <c r="U141">
        <v>17922</v>
      </c>
      <c r="V141">
        <v>1757</v>
      </c>
      <c r="W141">
        <v>8969</v>
      </c>
      <c r="X141">
        <v>975</v>
      </c>
      <c r="Y141">
        <v>253</v>
      </c>
      <c r="Z141">
        <v>4963</v>
      </c>
      <c r="AA141">
        <v>30209</v>
      </c>
      <c r="AB141">
        <v>1154</v>
      </c>
      <c r="AC141">
        <v>540</v>
      </c>
    </row>
    <row r="142" spans="3:29">
      <c r="C142">
        <v>430</v>
      </c>
      <c r="D142">
        <v>1623</v>
      </c>
      <c r="E142">
        <v>345</v>
      </c>
      <c r="F142">
        <v>4161</v>
      </c>
      <c r="G142">
        <v>8697</v>
      </c>
      <c r="H142">
        <v>4280</v>
      </c>
      <c r="I142">
        <v>1443</v>
      </c>
      <c r="J142">
        <v>2872</v>
      </c>
      <c r="K142">
        <v>3669</v>
      </c>
      <c r="L142">
        <v>2376</v>
      </c>
      <c r="M142">
        <v>1988</v>
      </c>
      <c r="N142">
        <v>1891</v>
      </c>
      <c r="O142">
        <v>15245</v>
      </c>
      <c r="P142">
        <v>2376</v>
      </c>
      <c r="Q142">
        <v>2672</v>
      </c>
      <c r="R142">
        <v>7710</v>
      </c>
      <c r="S142">
        <v>6113</v>
      </c>
      <c r="T142">
        <v>1313</v>
      </c>
      <c r="U142">
        <v>16453</v>
      </c>
      <c r="V142">
        <v>1711</v>
      </c>
      <c r="W142">
        <v>8971</v>
      </c>
      <c r="X142">
        <v>1130</v>
      </c>
      <c r="Y142">
        <v>260</v>
      </c>
      <c r="Z142">
        <v>4562</v>
      </c>
      <c r="AA142">
        <v>32594</v>
      </c>
      <c r="AB142">
        <v>1062</v>
      </c>
      <c r="AC142">
        <v>627</v>
      </c>
    </row>
    <row r="143" spans="3:29">
      <c r="C143">
        <v>540</v>
      </c>
      <c r="D143">
        <v>1607</v>
      </c>
      <c r="E143">
        <v>224</v>
      </c>
      <c r="F143">
        <v>4056</v>
      </c>
      <c r="G143">
        <v>7820</v>
      </c>
      <c r="H143">
        <v>4477</v>
      </c>
      <c r="I143">
        <v>1374</v>
      </c>
      <c r="J143">
        <v>2425</v>
      </c>
      <c r="K143">
        <v>3778</v>
      </c>
      <c r="L143">
        <v>2350</v>
      </c>
      <c r="M143">
        <v>1818</v>
      </c>
      <c r="N143">
        <v>1613</v>
      </c>
      <c r="O143">
        <v>13548</v>
      </c>
      <c r="P143">
        <v>2335</v>
      </c>
      <c r="Q143">
        <v>2436</v>
      </c>
      <c r="R143">
        <v>7280</v>
      </c>
      <c r="S143">
        <v>5419</v>
      </c>
      <c r="T143">
        <v>1164</v>
      </c>
      <c r="U143">
        <v>12851</v>
      </c>
      <c r="V143">
        <v>1593</v>
      </c>
      <c r="W143">
        <v>8274</v>
      </c>
      <c r="X143">
        <v>1300</v>
      </c>
      <c r="Y143">
        <v>256</v>
      </c>
      <c r="Z143">
        <v>4166</v>
      </c>
      <c r="AA143">
        <v>30922</v>
      </c>
      <c r="AB143">
        <v>1017</v>
      </c>
      <c r="AC143">
        <v>647</v>
      </c>
    </row>
    <row r="144" spans="3:29">
      <c r="C144">
        <v>836</v>
      </c>
      <c r="D144">
        <v>2212</v>
      </c>
      <c r="E144">
        <v>323</v>
      </c>
      <c r="F144">
        <v>2611</v>
      </c>
      <c r="G144">
        <v>10206</v>
      </c>
      <c r="H144">
        <v>7199</v>
      </c>
      <c r="I144">
        <v>2542</v>
      </c>
      <c r="J144">
        <v>3286</v>
      </c>
      <c r="K144">
        <v>6938</v>
      </c>
      <c r="L144">
        <v>3544</v>
      </c>
      <c r="M144">
        <v>3291</v>
      </c>
      <c r="N144">
        <v>2465</v>
      </c>
      <c r="O144">
        <v>20282</v>
      </c>
      <c r="P144">
        <v>3916</v>
      </c>
      <c r="Q144">
        <v>3535</v>
      </c>
      <c r="R144">
        <v>12473</v>
      </c>
      <c r="S144">
        <v>7382</v>
      </c>
      <c r="T144">
        <v>1456</v>
      </c>
      <c r="U144">
        <v>17332</v>
      </c>
      <c r="V144">
        <v>2524</v>
      </c>
      <c r="W144">
        <v>15969</v>
      </c>
      <c r="X144">
        <v>2033</v>
      </c>
      <c r="Y144">
        <v>316</v>
      </c>
      <c r="Z144">
        <v>7143</v>
      </c>
      <c r="AA144">
        <v>47717</v>
      </c>
      <c r="AB144">
        <v>1458</v>
      </c>
      <c r="AC144">
        <v>1013</v>
      </c>
    </row>
    <row r="145" spans="3:32">
      <c r="C145">
        <v>673</v>
      </c>
      <c r="D145">
        <v>2174</v>
      </c>
      <c r="E145">
        <v>431</v>
      </c>
      <c r="F145">
        <v>1790</v>
      </c>
      <c r="G145">
        <v>9194</v>
      </c>
      <c r="H145">
        <v>8420</v>
      </c>
      <c r="I145">
        <v>2836</v>
      </c>
      <c r="J145">
        <v>4172</v>
      </c>
      <c r="K145">
        <v>6334</v>
      </c>
      <c r="L145">
        <v>3587</v>
      </c>
      <c r="M145">
        <v>3134</v>
      </c>
      <c r="N145">
        <v>2769</v>
      </c>
      <c r="O145">
        <v>21162</v>
      </c>
      <c r="P145">
        <v>3608</v>
      </c>
      <c r="Q145">
        <v>3601</v>
      </c>
      <c r="R145">
        <v>10695</v>
      </c>
      <c r="S145">
        <v>7639</v>
      </c>
      <c r="T145">
        <v>2097</v>
      </c>
      <c r="U145">
        <v>20198</v>
      </c>
      <c r="V145">
        <v>2456</v>
      </c>
      <c r="W145">
        <v>11641</v>
      </c>
      <c r="X145">
        <v>1670</v>
      </c>
      <c r="Y145">
        <v>318</v>
      </c>
      <c r="Z145">
        <v>6103</v>
      </c>
      <c r="AA145">
        <v>50351</v>
      </c>
      <c r="AB145">
        <v>1659</v>
      </c>
      <c r="AC145">
        <v>1048</v>
      </c>
    </row>
    <row r="146" spans="3:32">
      <c r="C146">
        <v>450</v>
      </c>
      <c r="D146">
        <v>1928</v>
      </c>
      <c r="E146">
        <v>388</v>
      </c>
      <c r="F146">
        <v>1581</v>
      </c>
      <c r="G146">
        <v>9182</v>
      </c>
      <c r="H146">
        <v>6867</v>
      </c>
      <c r="I146">
        <v>2030</v>
      </c>
      <c r="J146">
        <v>3223</v>
      </c>
      <c r="K146">
        <v>4962</v>
      </c>
      <c r="L146">
        <v>3259</v>
      </c>
      <c r="M146">
        <v>2498</v>
      </c>
      <c r="N146">
        <v>2511</v>
      </c>
      <c r="O146">
        <v>17892</v>
      </c>
      <c r="P146">
        <v>2825</v>
      </c>
      <c r="Q146">
        <v>3197</v>
      </c>
      <c r="R146">
        <v>10758</v>
      </c>
      <c r="S146">
        <v>8290</v>
      </c>
      <c r="T146">
        <v>1547</v>
      </c>
      <c r="U146">
        <v>18296</v>
      </c>
      <c r="V146">
        <v>2163</v>
      </c>
      <c r="W146">
        <v>10689</v>
      </c>
      <c r="X146">
        <v>1286</v>
      </c>
      <c r="Y146">
        <v>279</v>
      </c>
      <c r="Z146">
        <v>5335</v>
      </c>
      <c r="AA146">
        <v>41799</v>
      </c>
      <c r="AB146">
        <v>1594</v>
      </c>
      <c r="AC146">
        <v>858</v>
      </c>
    </row>
    <row r="147" spans="3:32">
      <c r="C147">
        <v>391</v>
      </c>
      <c r="D147">
        <v>1942</v>
      </c>
      <c r="E147">
        <v>401</v>
      </c>
      <c r="F147">
        <v>1574</v>
      </c>
      <c r="G147">
        <v>9026</v>
      </c>
      <c r="H147">
        <v>5881</v>
      </c>
      <c r="I147">
        <v>1744</v>
      </c>
      <c r="J147">
        <v>2654</v>
      </c>
      <c r="K147">
        <v>5148</v>
      </c>
      <c r="L147">
        <v>3194</v>
      </c>
      <c r="M147">
        <v>2241</v>
      </c>
      <c r="N147">
        <v>2816</v>
      </c>
      <c r="O147">
        <v>17496</v>
      </c>
      <c r="P147">
        <v>2825</v>
      </c>
      <c r="Q147">
        <v>3511</v>
      </c>
      <c r="R147">
        <v>11853</v>
      </c>
      <c r="S147">
        <v>7519</v>
      </c>
      <c r="T147">
        <v>1571</v>
      </c>
      <c r="U147">
        <v>15424</v>
      </c>
      <c r="V147">
        <v>2175</v>
      </c>
      <c r="W147">
        <v>11343</v>
      </c>
      <c r="X147">
        <v>1018</v>
      </c>
      <c r="Y147">
        <v>278</v>
      </c>
      <c r="Z147">
        <v>5445</v>
      </c>
      <c r="AA147">
        <v>45584</v>
      </c>
      <c r="AB147">
        <v>1706</v>
      </c>
      <c r="AC147">
        <v>871</v>
      </c>
    </row>
    <row r="148" spans="3:32">
      <c r="C148">
        <v>373</v>
      </c>
      <c r="D148">
        <v>1866</v>
      </c>
      <c r="E148">
        <v>287</v>
      </c>
      <c r="F148">
        <v>1518</v>
      </c>
      <c r="G148">
        <v>8809</v>
      </c>
      <c r="H148">
        <v>4711</v>
      </c>
      <c r="I148">
        <v>1688</v>
      </c>
      <c r="J148">
        <v>2543</v>
      </c>
      <c r="K148">
        <v>5190</v>
      </c>
      <c r="L148">
        <v>2859</v>
      </c>
      <c r="M148">
        <v>2163</v>
      </c>
      <c r="N148">
        <v>2402</v>
      </c>
      <c r="O148">
        <v>16844</v>
      </c>
      <c r="P148">
        <v>2431</v>
      </c>
      <c r="Q148">
        <v>2803</v>
      </c>
      <c r="R148">
        <v>9777</v>
      </c>
      <c r="S148">
        <v>6370</v>
      </c>
      <c r="T148">
        <v>1351</v>
      </c>
      <c r="U148">
        <v>15488</v>
      </c>
      <c r="V148">
        <v>1741</v>
      </c>
      <c r="W148">
        <v>10438</v>
      </c>
      <c r="X148">
        <v>902</v>
      </c>
      <c r="Y148">
        <v>303</v>
      </c>
      <c r="Z148">
        <v>5170</v>
      </c>
      <c r="AA148">
        <v>40016</v>
      </c>
      <c r="AB148">
        <v>1475</v>
      </c>
      <c r="AC148">
        <v>780</v>
      </c>
    </row>
    <row r="149" spans="3:32">
      <c r="C149">
        <v>359</v>
      </c>
      <c r="D149">
        <v>1699</v>
      </c>
      <c r="E149">
        <v>318</v>
      </c>
      <c r="F149">
        <v>1474</v>
      </c>
      <c r="G149">
        <v>8030</v>
      </c>
      <c r="H149">
        <v>4217</v>
      </c>
      <c r="I149">
        <v>1648</v>
      </c>
      <c r="J149">
        <v>2414</v>
      </c>
      <c r="K149">
        <v>4981</v>
      </c>
      <c r="L149">
        <v>2466</v>
      </c>
      <c r="M149">
        <v>2116</v>
      </c>
      <c r="N149">
        <v>1953</v>
      </c>
      <c r="O149">
        <v>14954</v>
      </c>
      <c r="P149">
        <v>2410</v>
      </c>
      <c r="Q149">
        <v>2601</v>
      </c>
      <c r="R149">
        <v>8654</v>
      </c>
      <c r="S149">
        <v>5722</v>
      </c>
      <c r="T149">
        <v>1185</v>
      </c>
      <c r="U149">
        <v>16982</v>
      </c>
      <c r="V149">
        <v>1543</v>
      </c>
      <c r="W149">
        <v>8998</v>
      </c>
      <c r="X149">
        <v>871</v>
      </c>
      <c r="Y149">
        <v>285</v>
      </c>
      <c r="Z149">
        <v>4746</v>
      </c>
      <c r="AA149">
        <v>35081</v>
      </c>
      <c r="AB149">
        <v>1149</v>
      </c>
      <c r="AC149">
        <v>729</v>
      </c>
    </row>
    <row r="151" spans="3:32" ht="21">
      <c r="C151">
        <v>380</v>
      </c>
      <c r="D151">
        <v>338</v>
      </c>
      <c r="E151">
        <v>346</v>
      </c>
      <c r="F151">
        <v>312</v>
      </c>
      <c r="G151">
        <v>408</v>
      </c>
      <c r="H151">
        <v>640</v>
      </c>
      <c r="I151">
        <v>490</v>
      </c>
      <c r="J151">
        <v>432</v>
      </c>
      <c r="K151">
        <v>385</v>
      </c>
      <c r="L151">
        <v>340</v>
      </c>
      <c r="M151">
        <v>372</v>
      </c>
      <c r="N151">
        <v>396</v>
      </c>
      <c r="O151">
        <v>430</v>
      </c>
      <c r="P151">
        <v>540</v>
      </c>
      <c r="Q151">
        <v>836</v>
      </c>
      <c r="R151" s="39">
        <v>674</v>
      </c>
      <c r="S151" s="39">
        <v>450</v>
      </c>
      <c r="T151" s="39">
        <v>391</v>
      </c>
      <c r="U151" s="39">
        <v>374</v>
      </c>
      <c r="V151" s="39">
        <v>359</v>
      </c>
      <c r="W151" s="39"/>
      <c r="AA151" s="38" t="s">
        <v>65</v>
      </c>
      <c r="AB151" s="38" t="s">
        <v>67</v>
      </c>
      <c r="AE151" s="38" t="s">
        <v>65</v>
      </c>
      <c r="AF151" s="38" t="s">
        <v>67</v>
      </c>
    </row>
    <row r="152" spans="3:32" ht="21">
      <c r="C152">
        <v>1623</v>
      </c>
      <c r="D152">
        <v>1440</v>
      </c>
      <c r="E152">
        <v>1587</v>
      </c>
      <c r="F152">
        <v>1576</v>
      </c>
      <c r="G152">
        <v>2259</v>
      </c>
      <c r="H152">
        <v>2529</v>
      </c>
      <c r="I152">
        <v>2054</v>
      </c>
      <c r="J152">
        <v>1689</v>
      </c>
      <c r="K152">
        <v>1593</v>
      </c>
      <c r="L152">
        <v>1579</v>
      </c>
      <c r="M152">
        <v>1480</v>
      </c>
      <c r="N152">
        <v>1620</v>
      </c>
      <c r="O152">
        <v>1623</v>
      </c>
      <c r="P152">
        <v>1607</v>
      </c>
      <c r="Q152">
        <v>2212</v>
      </c>
      <c r="R152" s="39">
        <v>2174</v>
      </c>
      <c r="S152" s="39">
        <v>1928</v>
      </c>
      <c r="T152" s="39">
        <v>1942</v>
      </c>
      <c r="U152" s="39">
        <v>1871</v>
      </c>
      <c r="V152" s="39">
        <v>1720</v>
      </c>
      <c r="W152" s="39"/>
      <c r="AA152" s="38" t="s">
        <v>66</v>
      </c>
      <c r="AB152" s="38" t="s">
        <v>68</v>
      </c>
      <c r="AE152" s="38" t="s">
        <v>66</v>
      </c>
      <c r="AF152" s="38" t="s">
        <v>68</v>
      </c>
    </row>
    <row r="153" spans="3:32" ht="21">
      <c r="C153">
        <v>283</v>
      </c>
      <c r="D153">
        <v>219</v>
      </c>
      <c r="E153">
        <v>204</v>
      </c>
      <c r="F153">
        <v>133</v>
      </c>
      <c r="G153">
        <v>264</v>
      </c>
      <c r="H153">
        <v>425</v>
      </c>
      <c r="I153">
        <v>414</v>
      </c>
      <c r="J153">
        <v>301</v>
      </c>
      <c r="K153">
        <v>251</v>
      </c>
      <c r="L153">
        <v>257</v>
      </c>
      <c r="M153">
        <v>208</v>
      </c>
      <c r="N153">
        <v>317</v>
      </c>
      <c r="O153">
        <v>345</v>
      </c>
      <c r="P153">
        <v>224</v>
      </c>
      <c r="Q153">
        <v>323</v>
      </c>
      <c r="R153" s="39">
        <v>431</v>
      </c>
      <c r="S153" s="39">
        <v>388</v>
      </c>
      <c r="T153" s="39">
        <v>401</v>
      </c>
      <c r="U153" s="39">
        <v>287</v>
      </c>
      <c r="V153" s="39">
        <v>318</v>
      </c>
      <c r="W153" s="39"/>
      <c r="AA153" s="39" t="s">
        <v>19</v>
      </c>
      <c r="AB153" s="39">
        <v>450</v>
      </c>
      <c r="AE153" s="39" t="s">
        <v>19</v>
      </c>
      <c r="AF153" s="39">
        <v>674</v>
      </c>
    </row>
    <row r="154" spans="3:32" ht="21">
      <c r="C154">
        <v>1375</v>
      </c>
      <c r="D154">
        <v>1203</v>
      </c>
      <c r="E154">
        <v>1269</v>
      </c>
      <c r="F154">
        <v>2867</v>
      </c>
      <c r="G154">
        <v>2723</v>
      </c>
      <c r="H154">
        <v>1701</v>
      </c>
      <c r="I154">
        <v>1425</v>
      </c>
      <c r="J154">
        <v>1355</v>
      </c>
      <c r="K154">
        <v>1407</v>
      </c>
      <c r="L154">
        <v>1509</v>
      </c>
      <c r="M154">
        <v>1167</v>
      </c>
      <c r="N154">
        <v>1564</v>
      </c>
      <c r="O154">
        <v>4161</v>
      </c>
      <c r="P154">
        <v>4056</v>
      </c>
      <c r="Q154">
        <v>2611</v>
      </c>
      <c r="R154" s="39">
        <v>1793</v>
      </c>
      <c r="S154" s="39">
        <v>1585</v>
      </c>
      <c r="T154" s="39">
        <v>1574</v>
      </c>
      <c r="U154" s="39">
        <v>1518</v>
      </c>
      <c r="V154" s="39">
        <v>1474</v>
      </c>
      <c r="W154" s="39"/>
      <c r="AA154" s="39" t="s">
        <v>31</v>
      </c>
      <c r="AB154" s="39">
        <v>1928</v>
      </c>
      <c r="AE154" s="39" t="s">
        <v>31</v>
      </c>
      <c r="AF154" s="39">
        <v>2174</v>
      </c>
    </row>
    <row r="155" spans="3:32" ht="21">
      <c r="C155">
        <v>7804</v>
      </c>
      <c r="D155">
        <v>5898</v>
      </c>
      <c r="E155">
        <v>6587</v>
      </c>
      <c r="F155">
        <v>6336</v>
      </c>
      <c r="G155">
        <v>7685</v>
      </c>
      <c r="H155">
        <v>9069</v>
      </c>
      <c r="I155">
        <v>9558</v>
      </c>
      <c r="J155">
        <v>8899</v>
      </c>
      <c r="K155">
        <v>7974</v>
      </c>
      <c r="L155">
        <v>7919</v>
      </c>
      <c r="M155">
        <v>7509</v>
      </c>
      <c r="N155">
        <v>8058</v>
      </c>
      <c r="O155">
        <v>8697</v>
      </c>
      <c r="P155">
        <v>7820</v>
      </c>
      <c r="Q155">
        <v>10206</v>
      </c>
      <c r="R155" s="39">
        <v>9194</v>
      </c>
      <c r="S155" s="39">
        <v>9188</v>
      </c>
      <c r="T155" s="39">
        <v>9033</v>
      </c>
      <c r="U155" s="39">
        <v>8832</v>
      </c>
      <c r="V155" s="39">
        <v>8045</v>
      </c>
      <c r="W155" s="39"/>
      <c r="AA155" s="39" t="s">
        <v>23</v>
      </c>
      <c r="AB155" s="39">
        <v>388</v>
      </c>
      <c r="AE155" s="39" t="s">
        <v>23</v>
      </c>
      <c r="AF155" s="39">
        <v>431</v>
      </c>
    </row>
    <row r="156" spans="3:32" ht="21">
      <c r="C156">
        <v>3793</v>
      </c>
      <c r="D156">
        <v>3451</v>
      </c>
      <c r="E156">
        <v>3867</v>
      </c>
      <c r="F156">
        <v>4690</v>
      </c>
      <c r="G156">
        <v>7803</v>
      </c>
      <c r="H156">
        <v>6180</v>
      </c>
      <c r="I156">
        <v>4959</v>
      </c>
      <c r="J156">
        <v>4452</v>
      </c>
      <c r="K156">
        <v>4272</v>
      </c>
      <c r="L156">
        <v>4284</v>
      </c>
      <c r="M156">
        <v>4081</v>
      </c>
      <c r="N156">
        <v>4473</v>
      </c>
      <c r="O156">
        <v>4280</v>
      </c>
      <c r="P156">
        <v>4477</v>
      </c>
      <c r="Q156">
        <v>7199</v>
      </c>
      <c r="R156" s="39">
        <v>8420</v>
      </c>
      <c r="S156" s="39">
        <v>6868</v>
      </c>
      <c r="T156" s="39">
        <v>5882</v>
      </c>
      <c r="U156" s="39">
        <v>4722</v>
      </c>
      <c r="V156" s="39">
        <v>4235</v>
      </c>
      <c r="W156" s="39"/>
      <c r="AA156" s="39" t="s">
        <v>20</v>
      </c>
      <c r="AB156" s="39">
        <v>1585</v>
      </c>
      <c r="AE156" s="39" t="s">
        <v>20</v>
      </c>
      <c r="AF156" s="39">
        <v>1793</v>
      </c>
    </row>
    <row r="157" spans="3:32" ht="21">
      <c r="C157">
        <v>1251</v>
      </c>
      <c r="D157">
        <v>1112</v>
      </c>
      <c r="E157">
        <v>1302</v>
      </c>
      <c r="F157">
        <v>1171</v>
      </c>
      <c r="G157">
        <v>1269</v>
      </c>
      <c r="H157">
        <v>1678</v>
      </c>
      <c r="I157">
        <v>2141</v>
      </c>
      <c r="J157">
        <v>2235</v>
      </c>
      <c r="K157">
        <v>1741</v>
      </c>
      <c r="L157">
        <v>1554</v>
      </c>
      <c r="M157">
        <v>1451</v>
      </c>
      <c r="N157">
        <v>1464</v>
      </c>
      <c r="O157">
        <v>1443</v>
      </c>
      <c r="P157">
        <v>1374</v>
      </c>
      <c r="Q157">
        <v>2542</v>
      </c>
      <c r="R157" s="39">
        <v>2836</v>
      </c>
      <c r="S157" s="39">
        <v>2030</v>
      </c>
      <c r="T157" s="39">
        <v>1744</v>
      </c>
      <c r="U157" s="39">
        <v>1688</v>
      </c>
      <c r="V157" s="39">
        <v>1648</v>
      </c>
      <c r="W157" s="39"/>
      <c r="AA157" s="39" t="s">
        <v>33</v>
      </c>
      <c r="AB157" s="39">
        <v>9188</v>
      </c>
      <c r="AE157" s="39" t="s">
        <v>33</v>
      </c>
      <c r="AF157" s="39">
        <v>9194</v>
      </c>
    </row>
    <row r="158" spans="3:32" ht="21">
      <c r="C158">
        <v>2189</v>
      </c>
      <c r="D158">
        <v>1863</v>
      </c>
      <c r="E158">
        <v>2137</v>
      </c>
      <c r="F158">
        <v>2106</v>
      </c>
      <c r="G158">
        <v>2534</v>
      </c>
      <c r="H158">
        <v>3057</v>
      </c>
      <c r="I158">
        <v>3004</v>
      </c>
      <c r="J158">
        <v>2547</v>
      </c>
      <c r="K158">
        <v>2402</v>
      </c>
      <c r="L158">
        <v>2217</v>
      </c>
      <c r="M158">
        <v>2444</v>
      </c>
      <c r="N158">
        <v>2830</v>
      </c>
      <c r="O158">
        <v>2872</v>
      </c>
      <c r="P158">
        <v>2425</v>
      </c>
      <c r="Q158">
        <v>3286</v>
      </c>
      <c r="R158" s="39">
        <v>4173</v>
      </c>
      <c r="S158" s="39">
        <v>3225</v>
      </c>
      <c r="T158" s="39">
        <v>2656</v>
      </c>
      <c r="U158" s="39">
        <v>2545</v>
      </c>
      <c r="V158" s="39">
        <v>2421</v>
      </c>
      <c r="W158" s="39"/>
      <c r="AA158" s="39" t="s">
        <v>27</v>
      </c>
      <c r="AB158" s="39">
        <v>6868</v>
      </c>
      <c r="AE158" s="39" t="s">
        <v>27</v>
      </c>
      <c r="AF158" s="39">
        <v>8420</v>
      </c>
    </row>
    <row r="159" spans="3:32" ht="21">
      <c r="C159">
        <v>3170</v>
      </c>
      <c r="D159">
        <v>2707</v>
      </c>
      <c r="E159">
        <v>3008</v>
      </c>
      <c r="F159">
        <v>2949</v>
      </c>
      <c r="G159">
        <v>3117</v>
      </c>
      <c r="H159">
        <v>3450</v>
      </c>
      <c r="I159">
        <v>4540</v>
      </c>
      <c r="J159">
        <v>4807</v>
      </c>
      <c r="K159">
        <v>4653</v>
      </c>
      <c r="L159">
        <v>4565</v>
      </c>
      <c r="M159">
        <v>3363</v>
      </c>
      <c r="N159">
        <v>3403</v>
      </c>
      <c r="O159">
        <v>3669</v>
      </c>
      <c r="P159">
        <v>3778</v>
      </c>
      <c r="Q159">
        <v>6938</v>
      </c>
      <c r="R159" s="39">
        <v>6336</v>
      </c>
      <c r="S159" s="39">
        <v>4965</v>
      </c>
      <c r="T159" s="39">
        <v>5148</v>
      </c>
      <c r="U159" s="39">
        <v>5191</v>
      </c>
      <c r="V159" s="39">
        <v>4983</v>
      </c>
      <c r="W159" s="39"/>
      <c r="AA159" s="39" t="s">
        <v>44</v>
      </c>
      <c r="AB159" s="39">
        <v>2030</v>
      </c>
      <c r="AE159" s="39" t="s">
        <v>44</v>
      </c>
      <c r="AF159" s="39">
        <v>2836</v>
      </c>
    </row>
    <row r="160" spans="3:32" ht="21">
      <c r="C160">
        <v>2001</v>
      </c>
      <c r="D160">
        <v>1826</v>
      </c>
      <c r="E160">
        <v>2125</v>
      </c>
      <c r="F160">
        <v>2482</v>
      </c>
      <c r="G160">
        <v>3147</v>
      </c>
      <c r="H160">
        <v>3429</v>
      </c>
      <c r="I160">
        <v>3166</v>
      </c>
      <c r="J160">
        <v>2493</v>
      </c>
      <c r="K160">
        <v>2421</v>
      </c>
      <c r="L160">
        <v>2242</v>
      </c>
      <c r="M160">
        <v>2226</v>
      </c>
      <c r="N160">
        <v>2346</v>
      </c>
      <c r="O160">
        <v>2376</v>
      </c>
      <c r="P160">
        <v>2350</v>
      </c>
      <c r="Q160">
        <v>3544</v>
      </c>
      <c r="R160" s="39">
        <v>3588</v>
      </c>
      <c r="S160" s="39">
        <v>3264</v>
      </c>
      <c r="T160" s="39">
        <v>3194</v>
      </c>
      <c r="U160" s="39">
        <v>2866</v>
      </c>
      <c r="V160" s="39">
        <v>2471</v>
      </c>
      <c r="W160" s="39"/>
      <c r="AA160" s="39" t="s">
        <v>35</v>
      </c>
      <c r="AB160" s="39">
        <v>3225</v>
      </c>
      <c r="AE160" s="39" t="s">
        <v>35</v>
      </c>
      <c r="AF160" s="39">
        <v>4173</v>
      </c>
    </row>
    <row r="161" spans="3:32" ht="21">
      <c r="C161">
        <v>1390</v>
      </c>
      <c r="D161">
        <v>1208</v>
      </c>
      <c r="E161">
        <v>1419</v>
      </c>
      <c r="F161">
        <v>1251</v>
      </c>
      <c r="G161">
        <v>1252</v>
      </c>
      <c r="H161">
        <v>1913</v>
      </c>
      <c r="I161">
        <v>2394</v>
      </c>
      <c r="J161">
        <v>2277</v>
      </c>
      <c r="K161">
        <v>2026</v>
      </c>
      <c r="L161">
        <v>2101</v>
      </c>
      <c r="M161">
        <v>1540</v>
      </c>
      <c r="N161">
        <v>1581</v>
      </c>
      <c r="O161">
        <v>1988</v>
      </c>
      <c r="P161">
        <v>1818</v>
      </c>
      <c r="Q161">
        <v>3291</v>
      </c>
      <c r="R161" s="39">
        <v>3142</v>
      </c>
      <c r="S161" s="39">
        <v>2500</v>
      </c>
      <c r="T161" s="39">
        <v>2243</v>
      </c>
      <c r="U161" s="39">
        <v>2165</v>
      </c>
      <c r="V161" s="39">
        <v>2118</v>
      </c>
      <c r="W161" s="39"/>
      <c r="AA161" s="39" t="s">
        <v>43</v>
      </c>
      <c r="AB161" s="39">
        <v>4965</v>
      </c>
      <c r="AE161" s="39" t="s">
        <v>43</v>
      </c>
      <c r="AF161" s="39">
        <v>6336</v>
      </c>
    </row>
    <row r="162" spans="3:32" ht="21">
      <c r="C162">
        <v>1360</v>
      </c>
      <c r="D162">
        <v>1271</v>
      </c>
      <c r="E162">
        <v>1489</v>
      </c>
      <c r="F162">
        <v>1314</v>
      </c>
      <c r="G162">
        <v>1339</v>
      </c>
      <c r="H162">
        <v>1431</v>
      </c>
      <c r="I162">
        <v>1727</v>
      </c>
      <c r="J162">
        <v>1929</v>
      </c>
      <c r="K162">
        <v>1883</v>
      </c>
      <c r="L162">
        <v>1914</v>
      </c>
      <c r="M162">
        <v>1432</v>
      </c>
      <c r="N162">
        <v>1930</v>
      </c>
      <c r="O162">
        <v>1891</v>
      </c>
      <c r="P162">
        <v>1613</v>
      </c>
      <c r="Q162">
        <v>2465</v>
      </c>
      <c r="R162" s="39">
        <v>2774</v>
      </c>
      <c r="S162" s="39">
        <v>2539</v>
      </c>
      <c r="T162" s="39">
        <v>2838</v>
      </c>
      <c r="U162" s="39">
        <v>2429</v>
      </c>
      <c r="V162" s="39">
        <v>1974</v>
      </c>
      <c r="W162" s="39"/>
      <c r="AA162" s="39" t="s">
        <v>25</v>
      </c>
      <c r="AB162" s="39">
        <v>3264</v>
      </c>
      <c r="AE162" s="39" t="s">
        <v>25</v>
      </c>
      <c r="AF162" s="39">
        <v>3588</v>
      </c>
    </row>
    <row r="163" spans="3:32" ht="21">
      <c r="C163">
        <v>11620</v>
      </c>
      <c r="D163">
        <v>9675</v>
      </c>
      <c r="E163">
        <v>11189</v>
      </c>
      <c r="F163">
        <v>10590</v>
      </c>
      <c r="G163">
        <v>10916</v>
      </c>
      <c r="H163">
        <v>12781</v>
      </c>
      <c r="I163">
        <v>14137</v>
      </c>
      <c r="J163">
        <v>14164</v>
      </c>
      <c r="K163">
        <v>13418</v>
      </c>
      <c r="L163">
        <v>13763</v>
      </c>
      <c r="M163">
        <v>12278</v>
      </c>
      <c r="N163">
        <v>13569</v>
      </c>
      <c r="O163">
        <v>15245</v>
      </c>
      <c r="P163">
        <v>13548</v>
      </c>
      <c r="Q163">
        <v>20282</v>
      </c>
      <c r="R163" s="39">
        <v>21163</v>
      </c>
      <c r="S163" s="39">
        <v>17896</v>
      </c>
      <c r="T163" s="39">
        <v>17499</v>
      </c>
      <c r="U163" s="39">
        <v>16845</v>
      </c>
      <c r="V163" s="39">
        <v>14959</v>
      </c>
      <c r="W163" s="39"/>
      <c r="AA163" s="39" t="s">
        <v>42</v>
      </c>
      <c r="AB163" s="39">
        <v>2500</v>
      </c>
      <c r="AE163" s="39" t="s">
        <v>42</v>
      </c>
      <c r="AF163" s="39">
        <v>3142</v>
      </c>
    </row>
    <row r="164" spans="3:32" ht="21">
      <c r="C164">
        <v>2559</v>
      </c>
      <c r="D164">
        <v>2165</v>
      </c>
      <c r="E164">
        <v>2680</v>
      </c>
      <c r="F164">
        <v>3082</v>
      </c>
      <c r="G164">
        <v>4899</v>
      </c>
      <c r="H164">
        <v>4057</v>
      </c>
      <c r="I164">
        <v>3548</v>
      </c>
      <c r="J164">
        <v>2813</v>
      </c>
      <c r="K164">
        <v>2906</v>
      </c>
      <c r="L164">
        <v>2424</v>
      </c>
      <c r="M164">
        <v>2338</v>
      </c>
      <c r="N164">
        <v>2144</v>
      </c>
      <c r="O164">
        <v>2376</v>
      </c>
      <c r="P164">
        <v>2335</v>
      </c>
      <c r="Q164">
        <v>3916</v>
      </c>
      <c r="R164" s="39">
        <v>3627</v>
      </c>
      <c r="S164" s="39">
        <v>2843</v>
      </c>
      <c r="T164" s="39">
        <v>2839</v>
      </c>
      <c r="U164" s="39">
        <v>2451</v>
      </c>
      <c r="V164" s="39">
        <v>2432</v>
      </c>
      <c r="W164" s="39"/>
      <c r="AA164" s="39" t="s">
        <v>41</v>
      </c>
      <c r="AB164" s="39">
        <v>2539</v>
      </c>
      <c r="AE164" s="39" t="s">
        <v>41</v>
      </c>
      <c r="AF164" s="39">
        <v>2774</v>
      </c>
    </row>
    <row r="165" spans="3:32" ht="21">
      <c r="C165">
        <v>2354</v>
      </c>
      <c r="D165">
        <v>2003</v>
      </c>
      <c r="E165">
        <v>2285</v>
      </c>
      <c r="F165">
        <v>2233</v>
      </c>
      <c r="G165">
        <v>2873</v>
      </c>
      <c r="H165">
        <v>3035</v>
      </c>
      <c r="I165">
        <v>2991</v>
      </c>
      <c r="J165">
        <v>2656</v>
      </c>
      <c r="K165">
        <v>2447</v>
      </c>
      <c r="L165">
        <v>2342</v>
      </c>
      <c r="M165">
        <v>2362</v>
      </c>
      <c r="N165">
        <v>2518</v>
      </c>
      <c r="O165">
        <v>2672</v>
      </c>
      <c r="P165">
        <v>2436</v>
      </c>
      <c r="Q165">
        <v>3535</v>
      </c>
      <c r="R165" s="39">
        <v>3618</v>
      </c>
      <c r="S165" s="39">
        <v>3211</v>
      </c>
      <c r="T165" s="39">
        <v>3518</v>
      </c>
      <c r="U165" s="39">
        <v>2811</v>
      </c>
      <c r="V165" s="39">
        <v>2607</v>
      </c>
      <c r="W165" s="39"/>
      <c r="AA165" s="39" t="s">
        <v>34</v>
      </c>
      <c r="AB165" s="39">
        <v>17896</v>
      </c>
      <c r="AE165" s="39" t="s">
        <v>34</v>
      </c>
      <c r="AF165" s="39">
        <v>21163</v>
      </c>
    </row>
    <row r="166" spans="3:32" ht="21">
      <c r="C166">
        <v>6027</v>
      </c>
      <c r="D166">
        <v>5409</v>
      </c>
      <c r="E166">
        <v>6109</v>
      </c>
      <c r="F166">
        <v>5993</v>
      </c>
      <c r="G166">
        <v>5805</v>
      </c>
      <c r="H166">
        <v>6723</v>
      </c>
      <c r="I166">
        <v>7458</v>
      </c>
      <c r="J166">
        <v>7554</v>
      </c>
      <c r="K166">
        <v>7222</v>
      </c>
      <c r="L166">
        <v>6846</v>
      </c>
      <c r="M166">
        <v>6755</v>
      </c>
      <c r="N166">
        <v>7870</v>
      </c>
      <c r="O166">
        <v>7710</v>
      </c>
      <c r="P166">
        <v>7280</v>
      </c>
      <c r="Q166">
        <v>12473</v>
      </c>
      <c r="R166" s="39">
        <v>10695</v>
      </c>
      <c r="S166" s="39">
        <v>10762</v>
      </c>
      <c r="T166" s="39">
        <v>11856</v>
      </c>
      <c r="U166" s="39">
        <v>9778</v>
      </c>
      <c r="V166" s="39">
        <v>8662</v>
      </c>
      <c r="W166" s="39"/>
      <c r="AA166" s="39" t="s">
        <v>22</v>
      </c>
      <c r="AB166" s="39">
        <v>2843</v>
      </c>
      <c r="AE166" s="39" t="s">
        <v>22</v>
      </c>
      <c r="AF166" s="39">
        <v>3627</v>
      </c>
    </row>
    <row r="167" spans="3:32" ht="21">
      <c r="C167">
        <v>5428</v>
      </c>
      <c r="D167">
        <v>4656</v>
      </c>
      <c r="E167">
        <v>5590</v>
      </c>
      <c r="F167">
        <v>6262</v>
      </c>
      <c r="G167">
        <v>8616</v>
      </c>
      <c r="H167">
        <v>6898</v>
      </c>
      <c r="I167">
        <v>6547</v>
      </c>
      <c r="J167">
        <v>5835</v>
      </c>
      <c r="K167">
        <v>5604</v>
      </c>
      <c r="L167">
        <v>5544</v>
      </c>
      <c r="M167">
        <v>5699</v>
      </c>
      <c r="N167">
        <v>6170</v>
      </c>
      <c r="O167">
        <v>6113</v>
      </c>
      <c r="P167">
        <v>5419</v>
      </c>
      <c r="Q167">
        <v>7382</v>
      </c>
      <c r="R167" s="39">
        <v>7704</v>
      </c>
      <c r="S167" s="39">
        <v>8361</v>
      </c>
      <c r="T167" s="39">
        <v>7586</v>
      </c>
      <c r="U167" s="39">
        <v>6422</v>
      </c>
      <c r="V167" s="39">
        <v>5767</v>
      </c>
      <c r="W167" s="39"/>
      <c r="AA167" s="39" t="s">
        <v>29</v>
      </c>
      <c r="AB167" s="39">
        <v>3211</v>
      </c>
      <c r="AE167" s="39" t="s">
        <v>29</v>
      </c>
      <c r="AF167" s="39">
        <v>3618</v>
      </c>
    </row>
    <row r="168" spans="3:32" ht="21">
      <c r="C168">
        <v>1212</v>
      </c>
      <c r="D168">
        <v>1057</v>
      </c>
      <c r="E168">
        <v>1006</v>
      </c>
      <c r="F168">
        <v>1365</v>
      </c>
      <c r="G168">
        <v>1086</v>
      </c>
      <c r="H168">
        <v>1410</v>
      </c>
      <c r="I168">
        <v>1498</v>
      </c>
      <c r="J168">
        <v>1445</v>
      </c>
      <c r="K168">
        <v>1526</v>
      </c>
      <c r="L168">
        <v>1444</v>
      </c>
      <c r="M168">
        <v>1407</v>
      </c>
      <c r="N168">
        <v>1264</v>
      </c>
      <c r="O168">
        <v>1313</v>
      </c>
      <c r="P168">
        <v>1164</v>
      </c>
      <c r="Q168">
        <v>1456</v>
      </c>
      <c r="R168" s="39">
        <v>2097</v>
      </c>
      <c r="S168" s="39">
        <v>1547</v>
      </c>
      <c r="T168" s="39">
        <v>1571</v>
      </c>
      <c r="U168" s="39">
        <v>1351</v>
      </c>
      <c r="V168" s="39">
        <v>1207</v>
      </c>
      <c r="W168" s="39"/>
      <c r="AA168" s="39" t="s">
        <v>38</v>
      </c>
      <c r="AB168" s="39">
        <v>10762</v>
      </c>
      <c r="AE168" s="39" t="s">
        <v>38</v>
      </c>
      <c r="AF168" s="39">
        <v>10695</v>
      </c>
    </row>
    <row r="169" spans="3:32" ht="21">
      <c r="C169">
        <v>12377</v>
      </c>
      <c r="D169">
        <v>11265</v>
      </c>
      <c r="E169">
        <v>12673</v>
      </c>
      <c r="F169">
        <v>16037</v>
      </c>
      <c r="G169">
        <v>20845</v>
      </c>
      <c r="H169">
        <v>14408</v>
      </c>
      <c r="I169">
        <v>13317</v>
      </c>
      <c r="J169">
        <v>13537</v>
      </c>
      <c r="K169">
        <v>13512</v>
      </c>
      <c r="L169">
        <v>13037</v>
      </c>
      <c r="M169">
        <v>14258</v>
      </c>
      <c r="N169">
        <v>17922</v>
      </c>
      <c r="O169">
        <v>16453</v>
      </c>
      <c r="P169">
        <v>12851</v>
      </c>
      <c r="Q169">
        <v>17332</v>
      </c>
      <c r="R169" s="39">
        <v>20198</v>
      </c>
      <c r="S169" s="39">
        <v>18296</v>
      </c>
      <c r="T169" s="39">
        <v>15425</v>
      </c>
      <c r="U169" s="39">
        <v>15489</v>
      </c>
      <c r="V169" s="39">
        <v>16998</v>
      </c>
      <c r="W169" s="39"/>
      <c r="AA169" s="39" t="s">
        <v>30</v>
      </c>
      <c r="AB169" s="39">
        <v>8361</v>
      </c>
      <c r="AE169" s="39" t="s">
        <v>30</v>
      </c>
      <c r="AF169" s="39">
        <v>7704</v>
      </c>
    </row>
    <row r="170" spans="3:32" ht="21">
      <c r="C170">
        <v>1557</v>
      </c>
      <c r="D170">
        <v>1368</v>
      </c>
      <c r="E170">
        <v>1526</v>
      </c>
      <c r="F170">
        <v>1549</v>
      </c>
      <c r="G170">
        <v>1482</v>
      </c>
      <c r="H170">
        <v>2095</v>
      </c>
      <c r="I170">
        <v>2229</v>
      </c>
      <c r="J170">
        <v>1700</v>
      </c>
      <c r="K170">
        <v>1605</v>
      </c>
      <c r="L170">
        <v>1522</v>
      </c>
      <c r="M170">
        <v>1428</v>
      </c>
      <c r="N170">
        <v>1757</v>
      </c>
      <c r="O170">
        <v>1711</v>
      </c>
      <c r="P170">
        <v>1593</v>
      </c>
      <c r="Q170">
        <v>2524</v>
      </c>
      <c r="R170" s="39">
        <v>2456</v>
      </c>
      <c r="S170" s="39">
        <v>2163</v>
      </c>
      <c r="T170" s="39">
        <v>2175</v>
      </c>
      <c r="U170" s="39">
        <v>1741</v>
      </c>
      <c r="V170" s="39">
        <v>1544</v>
      </c>
      <c r="W170" s="39"/>
      <c r="AA170" s="39" t="s">
        <v>26</v>
      </c>
      <c r="AB170" s="39">
        <v>1547</v>
      </c>
      <c r="AE170" s="39" t="s">
        <v>26</v>
      </c>
      <c r="AF170" s="39">
        <v>2097</v>
      </c>
    </row>
    <row r="171" spans="3:32" ht="21">
      <c r="C171">
        <v>7484</v>
      </c>
      <c r="D171">
        <v>6357</v>
      </c>
      <c r="E171">
        <v>6677</v>
      </c>
      <c r="F171">
        <v>6721</v>
      </c>
      <c r="G171">
        <v>6991</v>
      </c>
      <c r="H171">
        <v>7719</v>
      </c>
      <c r="I171">
        <v>9316</v>
      </c>
      <c r="J171">
        <v>9044</v>
      </c>
      <c r="K171">
        <v>8410</v>
      </c>
      <c r="L171">
        <v>8041</v>
      </c>
      <c r="M171">
        <v>8010</v>
      </c>
      <c r="N171">
        <v>8969</v>
      </c>
      <c r="O171">
        <v>8971</v>
      </c>
      <c r="P171">
        <v>8274</v>
      </c>
      <c r="Q171">
        <v>15969</v>
      </c>
      <c r="R171" s="39">
        <v>11643</v>
      </c>
      <c r="S171" s="39">
        <v>10689</v>
      </c>
      <c r="T171" s="39">
        <v>11343</v>
      </c>
      <c r="U171" s="39">
        <v>10441</v>
      </c>
      <c r="V171" s="39">
        <v>9000</v>
      </c>
      <c r="W171" s="39"/>
      <c r="AA171" s="39" t="s">
        <v>36</v>
      </c>
      <c r="AB171" s="39">
        <v>18296</v>
      </c>
      <c r="AE171" s="39" t="s">
        <v>36</v>
      </c>
      <c r="AF171" s="39">
        <v>20198</v>
      </c>
    </row>
    <row r="172" spans="3:32" ht="21">
      <c r="C172">
        <v>468</v>
      </c>
      <c r="D172">
        <v>615</v>
      </c>
      <c r="E172">
        <v>746</v>
      </c>
      <c r="F172">
        <v>690</v>
      </c>
      <c r="G172">
        <v>849</v>
      </c>
      <c r="H172">
        <v>593</v>
      </c>
      <c r="I172">
        <v>1045</v>
      </c>
      <c r="J172">
        <v>997</v>
      </c>
      <c r="K172">
        <v>948</v>
      </c>
      <c r="L172">
        <v>839</v>
      </c>
      <c r="M172">
        <v>771</v>
      </c>
      <c r="N172">
        <v>975</v>
      </c>
      <c r="O172">
        <v>1130</v>
      </c>
      <c r="P172">
        <v>1300</v>
      </c>
      <c r="Q172">
        <v>2033</v>
      </c>
      <c r="R172" s="39">
        <v>1670</v>
      </c>
      <c r="S172" s="39">
        <v>1286</v>
      </c>
      <c r="T172" s="39">
        <v>1018</v>
      </c>
      <c r="U172" s="39">
        <v>902</v>
      </c>
      <c r="V172" s="39">
        <v>871</v>
      </c>
      <c r="W172" s="39"/>
      <c r="AA172" s="39" t="s">
        <v>28</v>
      </c>
      <c r="AB172" s="39">
        <v>2163</v>
      </c>
      <c r="AE172" s="39" t="s">
        <v>28</v>
      </c>
      <c r="AF172" s="39">
        <v>2456</v>
      </c>
    </row>
    <row r="173" spans="3:32" ht="21">
      <c r="C173">
        <v>235</v>
      </c>
      <c r="D173">
        <v>190</v>
      </c>
      <c r="E173">
        <v>223</v>
      </c>
      <c r="F173">
        <v>211</v>
      </c>
      <c r="G173">
        <v>320</v>
      </c>
      <c r="H173">
        <v>459</v>
      </c>
      <c r="I173">
        <v>367</v>
      </c>
      <c r="J173">
        <v>205</v>
      </c>
      <c r="K173">
        <v>201</v>
      </c>
      <c r="L173">
        <v>196</v>
      </c>
      <c r="M173">
        <v>242</v>
      </c>
      <c r="N173">
        <v>253</v>
      </c>
      <c r="O173">
        <v>260</v>
      </c>
      <c r="P173">
        <v>256</v>
      </c>
      <c r="Q173">
        <v>316</v>
      </c>
      <c r="R173" s="39">
        <v>318</v>
      </c>
      <c r="S173" s="39">
        <v>279</v>
      </c>
      <c r="T173" s="39">
        <v>278</v>
      </c>
      <c r="U173" s="39">
        <v>303</v>
      </c>
      <c r="V173" s="39">
        <v>285</v>
      </c>
      <c r="W173" s="39"/>
      <c r="AA173" s="39" t="s">
        <v>40</v>
      </c>
      <c r="AB173" s="39">
        <v>10689</v>
      </c>
      <c r="AE173" s="39" t="s">
        <v>40</v>
      </c>
      <c r="AF173" s="39">
        <v>11643</v>
      </c>
    </row>
    <row r="174" spans="3:32" ht="21">
      <c r="C174">
        <v>3802</v>
      </c>
      <c r="D174">
        <v>3033</v>
      </c>
      <c r="E174">
        <v>3043</v>
      </c>
      <c r="F174">
        <v>3606</v>
      </c>
      <c r="G174">
        <v>3205</v>
      </c>
      <c r="H174">
        <v>3663</v>
      </c>
      <c r="I174">
        <v>4486</v>
      </c>
      <c r="J174">
        <v>4758</v>
      </c>
      <c r="K174">
        <v>4042</v>
      </c>
      <c r="L174">
        <v>3781</v>
      </c>
      <c r="M174">
        <v>3873</v>
      </c>
      <c r="N174">
        <v>4963</v>
      </c>
      <c r="O174">
        <v>4562</v>
      </c>
      <c r="P174">
        <v>4166</v>
      </c>
      <c r="Q174">
        <v>7143</v>
      </c>
      <c r="R174" s="39">
        <v>6103</v>
      </c>
      <c r="S174" s="39">
        <v>5335</v>
      </c>
      <c r="T174" s="39">
        <v>5445</v>
      </c>
      <c r="U174" s="39">
        <v>5170</v>
      </c>
      <c r="V174" s="39">
        <v>4746</v>
      </c>
      <c r="W174" s="39"/>
      <c r="AA174" s="39" t="s">
        <v>18</v>
      </c>
      <c r="AB174" s="39">
        <v>1286</v>
      </c>
      <c r="AE174" s="39" t="s">
        <v>18</v>
      </c>
      <c r="AF174" s="39">
        <v>1670</v>
      </c>
    </row>
    <row r="175" spans="3:32" ht="21">
      <c r="C175">
        <v>28549</v>
      </c>
      <c r="D175">
        <v>22044</v>
      </c>
      <c r="E175">
        <v>26847</v>
      </c>
      <c r="F175">
        <v>28046</v>
      </c>
      <c r="G175">
        <v>29815</v>
      </c>
      <c r="H175">
        <v>34845</v>
      </c>
      <c r="I175">
        <v>35066</v>
      </c>
      <c r="J175">
        <v>32008</v>
      </c>
      <c r="K175">
        <v>31445</v>
      </c>
      <c r="L175">
        <v>30535</v>
      </c>
      <c r="M175">
        <v>26586</v>
      </c>
      <c r="N175">
        <v>30209</v>
      </c>
      <c r="O175">
        <v>32594</v>
      </c>
      <c r="P175">
        <v>30922</v>
      </c>
      <c r="Q175">
        <v>47717</v>
      </c>
      <c r="R175" s="39">
        <v>50351</v>
      </c>
      <c r="S175" s="39">
        <v>41799</v>
      </c>
      <c r="T175" s="39">
        <v>45583</v>
      </c>
      <c r="U175" s="39">
        <v>40016</v>
      </c>
      <c r="V175" s="39">
        <v>35085</v>
      </c>
      <c r="W175" s="39"/>
      <c r="AA175" s="39" t="s">
        <v>21</v>
      </c>
      <c r="AB175" s="39">
        <v>279</v>
      </c>
      <c r="AE175" s="39" t="s">
        <v>21</v>
      </c>
      <c r="AF175" s="39">
        <v>318</v>
      </c>
    </row>
    <row r="176" spans="3:32" ht="21">
      <c r="C176">
        <v>1087</v>
      </c>
      <c r="D176">
        <v>930</v>
      </c>
      <c r="E176">
        <v>1023</v>
      </c>
      <c r="F176">
        <v>1044</v>
      </c>
      <c r="G176">
        <v>963</v>
      </c>
      <c r="H176">
        <v>1465</v>
      </c>
      <c r="I176">
        <v>1757</v>
      </c>
      <c r="J176">
        <v>1477</v>
      </c>
      <c r="K176">
        <v>1176</v>
      </c>
      <c r="L176">
        <v>1134</v>
      </c>
      <c r="M176">
        <v>1081</v>
      </c>
      <c r="N176">
        <v>1154</v>
      </c>
      <c r="O176">
        <v>1062</v>
      </c>
      <c r="P176">
        <v>1017</v>
      </c>
      <c r="Q176">
        <v>1458</v>
      </c>
      <c r="R176" s="39">
        <v>1659</v>
      </c>
      <c r="S176" s="39">
        <v>1597</v>
      </c>
      <c r="T176" s="39">
        <v>1707</v>
      </c>
      <c r="U176" s="39">
        <v>1475</v>
      </c>
      <c r="V176" s="39">
        <v>1149</v>
      </c>
      <c r="W176" s="39"/>
      <c r="AA176" s="39" t="s">
        <v>39</v>
      </c>
      <c r="AB176" s="39">
        <v>5335</v>
      </c>
      <c r="AE176" s="39" t="s">
        <v>39</v>
      </c>
      <c r="AF176" s="39">
        <v>6103</v>
      </c>
    </row>
    <row r="177" spans="3:32" ht="21">
      <c r="C177">
        <v>575</v>
      </c>
      <c r="D177">
        <v>468</v>
      </c>
      <c r="E177">
        <v>530</v>
      </c>
      <c r="F177">
        <v>484</v>
      </c>
      <c r="G177">
        <v>494</v>
      </c>
      <c r="H177">
        <v>571</v>
      </c>
      <c r="I177">
        <v>693</v>
      </c>
      <c r="J177">
        <v>777</v>
      </c>
      <c r="K177">
        <v>760</v>
      </c>
      <c r="L177">
        <v>677</v>
      </c>
      <c r="M177">
        <v>580</v>
      </c>
      <c r="N177">
        <v>540</v>
      </c>
      <c r="O177">
        <v>627</v>
      </c>
      <c r="P177">
        <v>647</v>
      </c>
      <c r="Q177">
        <v>1013</v>
      </c>
      <c r="R177" s="39">
        <v>1048</v>
      </c>
      <c r="S177" s="39">
        <v>858</v>
      </c>
      <c r="T177" s="39">
        <v>871</v>
      </c>
      <c r="U177" s="39">
        <v>780</v>
      </c>
      <c r="V177" s="39">
        <v>730</v>
      </c>
      <c r="W177" s="39"/>
      <c r="AA177" s="39" t="s">
        <v>37</v>
      </c>
      <c r="AB177" s="39">
        <v>41799</v>
      </c>
      <c r="AE177" s="39" t="s">
        <v>37</v>
      </c>
      <c r="AF177" s="39">
        <v>50351</v>
      </c>
    </row>
    <row r="178" spans="3:32" ht="21">
      <c r="AA178" s="39" t="s">
        <v>32</v>
      </c>
      <c r="AB178" s="39">
        <v>1597</v>
      </c>
      <c r="AE178" s="39" t="s">
        <v>32</v>
      </c>
      <c r="AF178" s="39">
        <v>1659</v>
      </c>
    </row>
    <row r="179" spans="3:32" ht="21">
      <c r="C179">
        <v>378</v>
      </c>
      <c r="D179">
        <v>334</v>
      </c>
      <c r="E179">
        <v>339</v>
      </c>
      <c r="F179">
        <v>303</v>
      </c>
      <c r="G179">
        <v>403</v>
      </c>
      <c r="H179">
        <v>629</v>
      </c>
      <c r="I179">
        <v>477</v>
      </c>
      <c r="J179">
        <v>420</v>
      </c>
      <c r="K179">
        <v>381</v>
      </c>
      <c r="L179">
        <v>334</v>
      </c>
      <c r="M179">
        <v>372</v>
      </c>
      <c r="N179">
        <v>396</v>
      </c>
      <c r="O179">
        <v>430</v>
      </c>
      <c r="P179">
        <v>540</v>
      </c>
      <c r="Q179">
        <v>836</v>
      </c>
      <c r="R179">
        <v>662</v>
      </c>
      <c r="S179">
        <v>440</v>
      </c>
      <c r="T179">
        <v>383</v>
      </c>
      <c r="AA179" s="39" t="s">
        <v>24</v>
      </c>
      <c r="AB179" s="39">
        <v>858</v>
      </c>
      <c r="AE179" s="39" t="s">
        <v>24</v>
      </c>
      <c r="AF179" s="39">
        <v>1048</v>
      </c>
    </row>
    <row r="180" spans="3:32">
      <c r="C180">
        <v>1620</v>
      </c>
      <c r="D180">
        <v>1434</v>
      </c>
      <c r="E180">
        <v>1576</v>
      </c>
      <c r="F180">
        <v>1566</v>
      </c>
      <c r="G180">
        <v>2252</v>
      </c>
      <c r="H180">
        <v>2511</v>
      </c>
      <c r="I180">
        <v>2038</v>
      </c>
      <c r="J180">
        <v>1673</v>
      </c>
      <c r="K180">
        <v>1579</v>
      </c>
      <c r="L180">
        <v>1567</v>
      </c>
      <c r="M180">
        <v>1480</v>
      </c>
      <c r="N180">
        <v>1620</v>
      </c>
      <c r="O180">
        <v>1623</v>
      </c>
      <c r="P180">
        <v>1607</v>
      </c>
      <c r="Q180">
        <v>2211</v>
      </c>
      <c r="R180">
        <v>2173</v>
      </c>
      <c r="S180">
        <v>1918</v>
      </c>
      <c r="T180">
        <v>1906</v>
      </c>
    </row>
    <row r="181" spans="3:32">
      <c r="C181">
        <v>283</v>
      </c>
      <c r="D181">
        <v>219</v>
      </c>
      <c r="E181">
        <v>204</v>
      </c>
      <c r="F181">
        <v>133</v>
      </c>
      <c r="G181">
        <v>264</v>
      </c>
      <c r="H181">
        <v>425</v>
      </c>
      <c r="I181">
        <v>414</v>
      </c>
      <c r="J181">
        <v>301</v>
      </c>
      <c r="K181">
        <v>251</v>
      </c>
      <c r="L181">
        <v>257</v>
      </c>
      <c r="M181">
        <v>208</v>
      </c>
      <c r="N181">
        <v>317</v>
      </c>
      <c r="O181">
        <v>345</v>
      </c>
      <c r="P181">
        <v>224</v>
      </c>
      <c r="Q181">
        <v>323</v>
      </c>
      <c r="R181">
        <v>430</v>
      </c>
      <c r="S181">
        <v>384</v>
      </c>
      <c r="T181">
        <v>398</v>
      </c>
    </row>
    <row r="182" spans="3:32">
      <c r="C182">
        <v>1360</v>
      </c>
      <c r="D182">
        <v>1194</v>
      </c>
      <c r="E182">
        <v>1261</v>
      </c>
      <c r="F182">
        <v>2846</v>
      </c>
      <c r="G182">
        <v>2680</v>
      </c>
      <c r="H182">
        <v>1678</v>
      </c>
      <c r="I182">
        <v>1397</v>
      </c>
      <c r="J182">
        <v>1339</v>
      </c>
      <c r="K182">
        <v>1389</v>
      </c>
      <c r="L182">
        <v>1490</v>
      </c>
      <c r="M182">
        <v>1161</v>
      </c>
      <c r="N182">
        <v>1558</v>
      </c>
      <c r="O182">
        <v>4148</v>
      </c>
      <c r="P182">
        <v>4049</v>
      </c>
      <c r="Q182">
        <v>2590</v>
      </c>
      <c r="R182">
        <v>1773</v>
      </c>
      <c r="S182">
        <v>1556</v>
      </c>
      <c r="T182">
        <v>1549</v>
      </c>
    </row>
    <row r="183" spans="3:32">
      <c r="C183">
        <v>7764</v>
      </c>
      <c r="D183">
        <v>5852</v>
      </c>
      <c r="E183">
        <v>6536</v>
      </c>
      <c r="F183">
        <v>6322</v>
      </c>
      <c r="G183">
        <v>7652</v>
      </c>
      <c r="H183">
        <v>9023</v>
      </c>
      <c r="I183">
        <v>9542</v>
      </c>
      <c r="J183">
        <v>8874</v>
      </c>
      <c r="K183">
        <v>7956</v>
      </c>
      <c r="L183">
        <v>7894</v>
      </c>
      <c r="M183">
        <v>7508</v>
      </c>
      <c r="N183">
        <v>8058</v>
      </c>
      <c r="O183">
        <v>8663</v>
      </c>
      <c r="P183">
        <v>7793</v>
      </c>
      <c r="Q183">
        <v>10150</v>
      </c>
      <c r="R183">
        <v>9146</v>
      </c>
      <c r="S183">
        <v>9110</v>
      </c>
      <c r="T183">
        <v>8866</v>
      </c>
    </row>
    <row r="184" spans="3:32">
      <c r="C184">
        <v>3748</v>
      </c>
      <c r="D184">
        <v>3419</v>
      </c>
      <c r="E184">
        <v>3836</v>
      </c>
      <c r="F184">
        <v>4647</v>
      </c>
      <c r="G184">
        <v>7767</v>
      </c>
      <c r="H184">
        <v>6120</v>
      </c>
      <c r="I184">
        <v>4925</v>
      </c>
      <c r="J184">
        <v>4426</v>
      </c>
      <c r="K184">
        <v>4235</v>
      </c>
      <c r="L184">
        <v>4253</v>
      </c>
      <c r="M184">
        <v>4080</v>
      </c>
      <c r="N184">
        <v>4471</v>
      </c>
      <c r="O184">
        <v>4265</v>
      </c>
      <c r="P184">
        <v>4445</v>
      </c>
      <c r="Q184">
        <v>7157</v>
      </c>
      <c r="R184">
        <v>8380</v>
      </c>
      <c r="S184">
        <v>6824</v>
      </c>
      <c r="T184">
        <v>5832</v>
      </c>
    </row>
    <row r="185" spans="3:32">
      <c r="C185">
        <v>1251</v>
      </c>
      <c r="D185">
        <v>1112</v>
      </c>
      <c r="E185">
        <v>1302</v>
      </c>
      <c r="F185">
        <v>1171</v>
      </c>
      <c r="G185">
        <v>1269</v>
      </c>
      <c r="H185">
        <v>1678</v>
      </c>
      <c r="I185">
        <v>2141</v>
      </c>
      <c r="J185">
        <v>2235</v>
      </c>
      <c r="K185">
        <v>1741</v>
      </c>
      <c r="L185">
        <v>1548</v>
      </c>
      <c r="M185">
        <v>1450</v>
      </c>
      <c r="N185">
        <v>1462</v>
      </c>
      <c r="O185">
        <v>1443</v>
      </c>
      <c r="P185">
        <v>1373</v>
      </c>
      <c r="Q185">
        <v>2541</v>
      </c>
      <c r="R185">
        <v>2831</v>
      </c>
      <c r="S185">
        <v>2015</v>
      </c>
      <c r="T185">
        <v>1743</v>
      </c>
    </row>
    <row r="186" spans="3:32">
      <c r="C186">
        <v>2183</v>
      </c>
      <c r="D186">
        <v>1860</v>
      </c>
      <c r="E186">
        <v>2131</v>
      </c>
      <c r="F186">
        <v>2105</v>
      </c>
      <c r="G186">
        <v>2533</v>
      </c>
      <c r="H186">
        <v>3057</v>
      </c>
      <c r="I186">
        <v>3002</v>
      </c>
      <c r="J186">
        <v>2546</v>
      </c>
      <c r="K186">
        <v>2397</v>
      </c>
      <c r="L186">
        <v>2217</v>
      </c>
      <c r="M186">
        <v>2444</v>
      </c>
      <c r="N186">
        <v>2830</v>
      </c>
      <c r="O186">
        <v>2860</v>
      </c>
      <c r="P186">
        <v>2421</v>
      </c>
      <c r="Q186">
        <v>3278</v>
      </c>
      <c r="R186">
        <v>4167</v>
      </c>
      <c r="S186">
        <v>3206</v>
      </c>
      <c r="T186">
        <v>2648</v>
      </c>
    </row>
    <row r="187" spans="3:32">
      <c r="C187">
        <v>3160</v>
      </c>
      <c r="D187">
        <v>2696</v>
      </c>
      <c r="E187">
        <v>2997</v>
      </c>
      <c r="F187">
        <v>2932</v>
      </c>
      <c r="G187">
        <v>3099</v>
      </c>
      <c r="H187">
        <v>3429</v>
      </c>
      <c r="I187">
        <v>4516</v>
      </c>
      <c r="J187">
        <v>4777</v>
      </c>
      <c r="K187">
        <v>4614</v>
      </c>
      <c r="L187">
        <v>4520</v>
      </c>
      <c r="M187">
        <v>3335</v>
      </c>
      <c r="N187">
        <v>3376</v>
      </c>
      <c r="O187">
        <v>3621</v>
      </c>
      <c r="P187">
        <v>3735</v>
      </c>
      <c r="Q187">
        <v>6843</v>
      </c>
      <c r="R187">
        <v>6258</v>
      </c>
      <c r="S187">
        <v>4865</v>
      </c>
      <c r="T187">
        <v>4993</v>
      </c>
    </row>
    <row r="188" spans="3:32">
      <c r="C188">
        <v>1985</v>
      </c>
      <c r="D188">
        <v>1811</v>
      </c>
      <c r="E188">
        <v>2103</v>
      </c>
      <c r="F188">
        <v>2472</v>
      </c>
      <c r="G188">
        <v>3120</v>
      </c>
      <c r="H188">
        <v>3395</v>
      </c>
      <c r="I188">
        <v>3120</v>
      </c>
      <c r="J188">
        <v>2460</v>
      </c>
      <c r="K188">
        <v>2389</v>
      </c>
      <c r="L188">
        <v>2219</v>
      </c>
      <c r="M188">
        <v>2219</v>
      </c>
      <c r="N188">
        <v>2333</v>
      </c>
      <c r="O188">
        <v>2367</v>
      </c>
      <c r="P188">
        <v>2304</v>
      </c>
      <c r="Q188">
        <v>3457</v>
      </c>
      <c r="R188">
        <v>3468</v>
      </c>
      <c r="S188">
        <v>3162</v>
      </c>
      <c r="T188">
        <v>3051</v>
      </c>
    </row>
    <row r="189" spans="3:32">
      <c r="C189">
        <v>1389</v>
      </c>
      <c r="D189">
        <v>1208</v>
      </c>
      <c r="E189">
        <v>1418</v>
      </c>
      <c r="F189">
        <v>1249</v>
      </c>
      <c r="G189">
        <v>1252</v>
      </c>
      <c r="H189">
        <v>1911</v>
      </c>
      <c r="I189">
        <v>2387</v>
      </c>
      <c r="J189">
        <v>2269</v>
      </c>
      <c r="K189">
        <v>2005</v>
      </c>
      <c r="L189">
        <v>2095</v>
      </c>
      <c r="M189">
        <v>1539</v>
      </c>
      <c r="N189">
        <v>1578</v>
      </c>
      <c r="O189">
        <v>1969</v>
      </c>
      <c r="P189">
        <v>1807</v>
      </c>
      <c r="Q189">
        <v>3276</v>
      </c>
      <c r="R189">
        <v>3066</v>
      </c>
      <c r="S189">
        <v>2480</v>
      </c>
      <c r="T189">
        <v>2206</v>
      </c>
    </row>
    <row r="190" spans="3:32">
      <c r="C190">
        <v>1358</v>
      </c>
      <c r="D190">
        <v>1262</v>
      </c>
      <c r="E190">
        <v>1487</v>
      </c>
      <c r="F190">
        <v>1311</v>
      </c>
      <c r="G190">
        <v>1335</v>
      </c>
      <c r="H190">
        <v>1430</v>
      </c>
      <c r="I190">
        <v>1726</v>
      </c>
      <c r="J190">
        <v>1927</v>
      </c>
      <c r="K190">
        <v>1878</v>
      </c>
      <c r="L190">
        <v>1905</v>
      </c>
      <c r="M190">
        <v>1432</v>
      </c>
      <c r="N190">
        <v>1930</v>
      </c>
      <c r="O190">
        <v>1884</v>
      </c>
      <c r="P190">
        <v>1607</v>
      </c>
      <c r="Q190">
        <v>2454</v>
      </c>
      <c r="R190">
        <v>2754</v>
      </c>
      <c r="S190">
        <v>2500</v>
      </c>
      <c r="T190">
        <v>2798</v>
      </c>
    </row>
    <row r="191" spans="3:32">
      <c r="C191">
        <v>11595</v>
      </c>
      <c r="D191">
        <v>9665</v>
      </c>
      <c r="E191">
        <v>11177</v>
      </c>
      <c r="F191">
        <v>10582</v>
      </c>
      <c r="G191">
        <v>10897</v>
      </c>
      <c r="H191">
        <v>12762</v>
      </c>
      <c r="I191">
        <v>14119</v>
      </c>
      <c r="J191">
        <v>14140</v>
      </c>
      <c r="K191">
        <v>13403</v>
      </c>
      <c r="L191">
        <v>13734</v>
      </c>
      <c r="M191">
        <v>12274</v>
      </c>
      <c r="N191">
        <v>13562</v>
      </c>
      <c r="O191">
        <v>15217</v>
      </c>
      <c r="P191">
        <v>13528</v>
      </c>
      <c r="Q191">
        <v>20237</v>
      </c>
      <c r="R191">
        <v>21119</v>
      </c>
      <c r="S191">
        <v>17809</v>
      </c>
      <c r="T191">
        <v>17325</v>
      </c>
    </row>
    <row r="192" spans="3:32">
      <c r="C192">
        <v>2556</v>
      </c>
      <c r="D192">
        <v>2165</v>
      </c>
      <c r="E192">
        <v>2680</v>
      </c>
      <c r="F192">
        <v>3082</v>
      </c>
      <c r="G192">
        <v>4883</v>
      </c>
      <c r="H192">
        <v>4042</v>
      </c>
      <c r="I192">
        <v>3537</v>
      </c>
      <c r="J192">
        <v>2812</v>
      </c>
      <c r="K192">
        <v>2903</v>
      </c>
      <c r="L192">
        <v>2420</v>
      </c>
      <c r="M192">
        <v>2338</v>
      </c>
      <c r="N192">
        <v>2144</v>
      </c>
      <c r="O192">
        <v>2318</v>
      </c>
      <c r="P192">
        <v>2297</v>
      </c>
      <c r="Q192">
        <v>3844</v>
      </c>
      <c r="R192">
        <v>3525</v>
      </c>
      <c r="S192">
        <v>2777</v>
      </c>
      <c r="T192">
        <v>2750</v>
      </c>
    </row>
    <row r="193" spans="3:20">
      <c r="C193">
        <v>2352</v>
      </c>
      <c r="D193">
        <v>2000</v>
      </c>
      <c r="E193">
        <v>2280</v>
      </c>
      <c r="F193">
        <v>2187</v>
      </c>
      <c r="G193">
        <v>2760</v>
      </c>
      <c r="H193">
        <v>3007</v>
      </c>
      <c r="I193">
        <v>2988</v>
      </c>
      <c r="J193">
        <v>2652</v>
      </c>
      <c r="K193">
        <v>2439</v>
      </c>
      <c r="L193">
        <v>2332</v>
      </c>
      <c r="M193">
        <v>2344</v>
      </c>
      <c r="N193">
        <v>2469</v>
      </c>
      <c r="O193">
        <v>2671</v>
      </c>
      <c r="P193">
        <v>2432</v>
      </c>
      <c r="Q193">
        <v>3533</v>
      </c>
      <c r="R193">
        <v>3599</v>
      </c>
      <c r="S193">
        <v>3176</v>
      </c>
      <c r="T193">
        <v>3461</v>
      </c>
    </row>
    <row r="194" spans="3:20">
      <c r="C194">
        <v>6022</v>
      </c>
      <c r="D194">
        <v>5408</v>
      </c>
      <c r="E194">
        <v>6107</v>
      </c>
      <c r="F194">
        <v>5991</v>
      </c>
      <c r="G194">
        <v>5804</v>
      </c>
      <c r="H194">
        <v>6718</v>
      </c>
      <c r="I194">
        <v>7453</v>
      </c>
      <c r="J194">
        <v>7553</v>
      </c>
      <c r="K194">
        <v>7222</v>
      </c>
      <c r="L194">
        <v>6842</v>
      </c>
      <c r="M194">
        <v>6755</v>
      </c>
      <c r="N194">
        <v>7869</v>
      </c>
      <c r="O194">
        <v>7713</v>
      </c>
      <c r="P194">
        <v>7267</v>
      </c>
      <c r="Q194">
        <v>12456</v>
      </c>
      <c r="R194">
        <v>10667</v>
      </c>
      <c r="S194">
        <v>10720</v>
      </c>
      <c r="T194">
        <v>11769</v>
      </c>
    </row>
    <row r="195" spans="3:20">
      <c r="C195">
        <v>5425</v>
      </c>
      <c r="D195">
        <v>4655</v>
      </c>
      <c r="E195">
        <v>5590</v>
      </c>
      <c r="F195">
        <v>6261</v>
      </c>
      <c r="G195">
        <v>8615</v>
      </c>
      <c r="H195">
        <v>6897</v>
      </c>
      <c r="I195">
        <v>6539</v>
      </c>
      <c r="J195">
        <v>5828</v>
      </c>
      <c r="K195">
        <v>5593</v>
      </c>
      <c r="L195">
        <v>5536</v>
      </c>
      <c r="M195">
        <v>5693</v>
      </c>
      <c r="N195">
        <v>6163</v>
      </c>
      <c r="O195">
        <v>6106</v>
      </c>
      <c r="P195">
        <v>5403</v>
      </c>
      <c r="Q195">
        <v>7375</v>
      </c>
      <c r="R195">
        <v>7605</v>
      </c>
      <c r="S195">
        <v>8210</v>
      </c>
      <c r="T195">
        <v>7336</v>
      </c>
    </row>
    <row r="196" spans="3:20">
      <c r="C196">
        <v>1173</v>
      </c>
      <c r="D196">
        <v>1029</v>
      </c>
      <c r="E196">
        <v>952</v>
      </c>
      <c r="F196">
        <v>1323</v>
      </c>
      <c r="G196">
        <v>1037</v>
      </c>
      <c r="H196">
        <v>1395</v>
      </c>
      <c r="I196">
        <v>1487</v>
      </c>
      <c r="J196">
        <v>1432</v>
      </c>
      <c r="K196">
        <v>1507</v>
      </c>
      <c r="L196">
        <v>1431</v>
      </c>
      <c r="M196">
        <v>1393</v>
      </c>
      <c r="N196">
        <v>1238</v>
      </c>
      <c r="O196">
        <v>1286</v>
      </c>
      <c r="P196">
        <v>1131</v>
      </c>
      <c r="Q196">
        <v>1387</v>
      </c>
      <c r="R196">
        <v>1911</v>
      </c>
      <c r="S196">
        <v>1465</v>
      </c>
      <c r="T196">
        <v>1486</v>
      </c>
    </row>
    <row r="197" spans="3:20">
      <c r="C197">
        <v>12373</v>
      </c>
      <c r="D197">
        <v>11257</v>
      </c>
      <c r="E197">
        <v>12665</v>
      </c>
      <c r="F197">
        <v>16032</v>
      </c>
      <c r="G197">
        <v>20839</v>
      </c>
      <c r="H197">
        <v>14399</v>
      </c>
      <c r="I197">
        <v>13314</v>
      </c>
      <c r="J197">
        <v>13521</v>
      </c>
      <c r="K197">
        <v>13505</v>
      </c>
      <c r="L197">
        <v>13026</v>
      </c>
      <c r="M197">
        <v>14159</v>
      </c>
      <c r="N197">
        <v>17818</v>
      </c>
      <c r="O197">
        <v>16446</v>
      </c>
      <c r="P197">
        <v>12778</v>
      </c>
      <c r="Q197">
        <v>17034</v>
      </c>
      <c r="R197">
        <v>19880</v>
      </c>
      <c r="S197">
        <v>17968</v>
      </c>
      <c r="T197">
        <v>15318</v>
      </c>
    </row>
    <row r="198" spans="3:20">
      <c r="C198">
        <v>1552</v>
      </c>
      <c r="D198">
        <v>1362</v>
      </c>
      <c r="E198">
        <v>1517</v>
      </c>
      <c r="F198">
        <v>1526</v>
      </c>
      <c r="G198">
        <v>1467</v>
      </c>
      <c r="H198">
        <v>2084</v>
      </c>
      <c r="I198">
        <v>2191</v>
      </c>
      <c r="J198">
        <v>1683</v>
      </c>
      <c r="K198">
        <v>1593</v>
      </c>
      <c r="L198">
        <v>1509</v>
      </c>
      <c r="M198">
        <v>1419</v>
      </c>
      <c r="N198">
        <v>1751</v>
      </c>
      <c r="O198">
        <v>1683</v>
      </c>
      <c r="P198">
        <v>1582</v>
      </c>
      <c r="Q198">
        <v>2511</v>
      </c>
      <c r="R198">
        <v>2443</v>
      </c>
      <c r="S198">
        <v>2147</v>
      </c>
      <c r="T198">
        <v>2119</v>
      </c>
    </row>
    <row r="199" spans="3:20">
      <c r="C199">
        <v>7484</v>
      </c>
      <c r="D199">
        <v>6357</v>
      </c>
      <c r="E199">
        <v>6677</v>
      </c>
      <c r="F199">
        <v>6721</v>
      </c>
      <c r="G199">
        <v>6991</v>
      </c>
      <c r="H199">
        <v>7717</v>
      </c>
      <c r="I199">
        <v>9313</v>
      </c>
      <c r="J199">
        <v>9043</v>
      </c>
      <c r="K199">
        <v>8408</v>
      </c>
      <c r="L199">
        <v>8035</v>
      </c>
      <c r="M199">
        <v>8010</v>
      </c>
      <c r="N199">
        <v>8969</v>
      </c>
      <c r="O199">
        <v>8967</v>
      </c>
      <c r="P199">
        <v>8267</v>
      </c>
      <c r="Q199">
        <v>15964</v>
      </c>
      <c r="R199">
        <v>11629</v>
      </c>
      <c r="S199">
        <v>10682</v>
      </c>
      <c r="T199">
        <v>11324</v>
      </c>
    </row>
    <row r="200" spans="3:20">
      <c r="C200">
        <v>464</v>
      </c>
      <c r="D200">
        <v>610</v>
      </c>
      <c r="E200">
        <v>740</v>
      </c>
      <c r="F200">
        <v>682</v>
      </c>
      <c r="G200">
        <v>848</v>
      </c>
      <c r="H200">
        <v>585</v>
      </c>
      <c r="I200">
        <v>1038</v>
      </c>
      <c r="J200">
        <v>992</v>
      </c>
      <c r="K200">
        <v>945</v>
      </c>
      <c r="L200">
        <v>827</v>
      </c>
      <c r="M200">
        <v>770</v>
      </c>
      <c r="N200">
        <v>971</v>
      </c>
      <c r="O200">
        <v>1130</v>
      </c>
      <c r="P200">
        <v>1300</v>
      </c>
      <c r="Q200">
        <v>2033</v>
      </c>
      <c r="R200">
        <v>1670</v>
      </c>
      <c r="S200">
        <v>1286</v>
      </c>
      <c r="T200">
        <v>1003</v>
      </c>
    </row>
    <row r="201" spans="3:20">
      <c r="C201">
        <v>235</v>
      </c>
      <c r="D201">
        <v>190</v>
      </c>
      <c r="E201">
        <v>223</v>
      </c>
      <c r="F201">
        <v>211</v>
      </c>
      <c r="G201">
        <v>320</v>
      </c>
      <c r="H201">
        <v>459</v>
      </c>
      <c r="I201">
        <v>367</v>
      </c>
      <c r="J201">
        <v>205</v>
      </c>
      <c r="K201">
        <v>199</v>
      </c>
      <c r="L201">
        <v>194</v>
      </c>
      <c r="M201">
        <v>242</v>
      </c>
      <c r="N201">
        <v>253</v>
      </c>
      <c r="O201">
        <v>260</v>
      </c>
      <c r="P201">
        <v>255</v>
      </c>
      <c r="Q201">
        <v>314</v>
      </c>
      <c r="R201">
        <v>318</v>
      </c>
      <c r="S201">
        <v>278</v>
      </c>
      <c r="T201">
        <v>277</v>
      </c>
    </row>
    <row r="202" spans="3:20">
      <c r="C202">
        <v>3802</v>
      </c>
      <c r="D202">
        <v>3028</v>
      </c>
      <c r="E202">
        <v>3043</v>
      </c>
      <c r="F202">
        <v>3604</v>
      </c>
      <c r="G202">
        <v>3200</v>
      </c>
      <c r="H202">
        <v>3655</v>
      </c>
      <c r="I202">
        <v>4481</v>
      </c>
      <c r="J202">
        <v>4748</v>
      </c>
      <c r="K202">
        <v>4033</v>
      </c>
      <c r="L202">
        <v>3775</v>
      </c>
      <c r="M202">
        <v>3869</v>
      </c>
      <c r="N202">
        <v>4960</v>
      </c>
      <c r="O202">
        <v>4560</v>
      </c>
      <c r="P202">
        <v>4159</v>
      </c>
      <c r="Q202">
        <v>7138</v>
      </c>
      <c r="R202">
        <v>6097</v>
      </c>
      <c r="S202">
        <v>5325</v>
      </c>
      <c r="T202">
        <v>5414</v>
      </c>
    </row>
    <row r="203" spans="3:20">
      <c r="C203">
        <v>28548</v>
      </c>
      <c r="D203">
        <v>22044</v>
      </c>
      <c r="E203">
        <v>26849</v>
      </c>
      <c r="F203">
        <v>28046</v>
      </c>
      <c r="G203">
        <v>29816</v>
      </c>
      <c r="H203">
        <v>34844</v>
      </c>
      <c r="I203">
        <v>35064</v>
      </c>
      <c r="J203">
        <v>32005</v>
      </c>
      <c r="K203">
        <v>31446</v>
      </c>
      <c r="L203">
        <v>30533</v>
      </c>
      <c r="M203">
        <v>26586</v>
      </c>
      <c r="N203">
        <v>30209</v>
      </c>
      <c r="O203">
        <v>32592</v>
      </c>
      <c r="P203">
        <v>30903</v>
      </c>
      <c r="Q203">
        <v>47709</v>
      </c>
      <c r="R203">
        <v>50294</v>
      </c>
      <c r="S203">
        <v>41790</v>
      </c>
      <c r="T203">
        <v>45563</v>
      </c>
    </row>
    <row r="204" spans="3:20">
      <c r="C204">
        <v>1087</v>
      </c>
      <c r="D204">
        <v>930</v>
      </c>
      <c r="E204">
        <v>1022</v>
      </c>
      <c r="F204">
        <v>1044</v>
      </c>
      <c r="G204">
        <v>962</v>
      </c>
      <c r="H204">
        <v>1456</v>
      </c>
      <c r="I204">
        <v>1751</v>
      </c>
      <c r="J204">
        <v>1471</v>
      </c>
      <c r="K204">
        <v>1171</v>
      </c>
      <c r="L204">
        <v>1125</v>
      </c>
      <c r="M204">
        <v>1081</v>
      </c>
      <c r="N204">
        <v>1154</v>
      </c>
      <c r="O204">
        <v>1062</v>
      </c>
      <c r="P204">
        <v>1016</v>
      </c>
      <c r="Q204">
        <v>1458</v>
      </c>
      <c r="R204">
        <v>1657</v>
      </c>
      <c r="S204">
        <v>1594</v>
      </c>
      <c r="T204">
        <v>1703</v>
      </c>
    </row>
    <row r="205" spans="3:20">
      <c r="C205">
        <v>572</v>
      </c>
      <c r="D205">
        <v>466</v>
      </c>
      <c r="E205">
        <v>527</v>
      </c>
      <c r="F205">
        <v>479</v>
      </c>
      <c r="G205">
        <v>494</v>
      </c>
      <c r="H205">
        <v>571</v>
      </c>
      <c r="I205">
        <v>691</v>
      </c>
      <c r="J205">
        <v>775</v>
      </c>
      <c r="K205">
        <v>757</v>
      </c>
      <c r="L205">
        <v>676</v>
      </c>
      <c r="M205">
        <v>580</v>
      </c>
      <c r="N205">
        <v>538</v>
      </c>
      <c r="O205">
        <v>625</v>
      </c>
      <c r="P205">
        <v>632</v>
      </c>
      <c r="Q205">
        <v>992</v>
      </c>
      <c r="R205">
        <v>1043</v>
      </c>
      <c r="S205">
        <v>842</v>
      </c>
      <c r="T205">
        <v>837</v>
      </c>
    </row>
    <row r="209" spans="9:18" ht="21">
      <c r="I209" s="38" t="s">
        <v>65</v>
      </c>
      <c r="J209" s="38" t="s">
        <v>67</v>
      </c>
      <c r="L209" s="38" t="s">
        <v>65</v>
      </c>
      <c r="M209" s="38" t="s">
        <v>67</v>
      </c>
      <c r="O209" s="38" t="s">
        <v>65</v>
      </c>
      <c r="P209" s="38" t="s">
        <v>67</v>
      </c>
      <c r="Q209" s="38" t="s">
        <v>65</v>
      </c>
      <c r="R209" s="38" t="s">
        <v>67</v>
      </c>
    </row>
    <row r="210" spans="9:18" ht="21">
      <c r="I210" s="38" t="s">
        <v>66</v>
      </c>
      <c r="J210" s="38" t="s">
        <v>68</v>
      </c>
      <c r="L210" s="38" t="s">
        <v>66</v>
      </c>
      <c r="M210" s="38" t="s">
        <v>68</v>
      </c>
      <c r="O210" s="38" t="s">
        <v>66</v>
      </c>
      <c r="P210" s="38" t="s">
        <v>68</v>
      </c>
      <c r="Q210" s="38" t="s">
        <v>66</v>
      </c>
      <c r="R210" s="38" t="s">
        <v>68</v>
      </c>
    </row>
    <row r="211" spans="9:18" ht="21">
      <c r="I211" s="39" t="s">
        <v>19</v>
      </c>
      <c r="J211" s="39">
        <v>4839</v>
      </c>
      <c r="L211" s="39" t="s">
        <v>19</v>
      </c>
      <c r="M211" s="39">
        <v>4499</v>
      </c>
      <c r="O211" s="39" t="s">
        <v>19</v>
      </c>
      <c r="P211" s="39">
        <v>374</v>
      </c>
      <c r="Q211" s="39" t="s">
        <v>19</v>
      </c>
      <c r="R211" s="39">
        <v>359</v>
      </c>
    </row>
    <row r="212" spans="9:18" ht="21">
      <c r="I212" s="39" t="s">
        <v>31</v>
      </c>
      <c r="J212" s="39">
        <v>21037</v>
      </c>
      <c r="L212" s="39" t="s">
        <v>31</v>
      </c>
      <c r="M212" s="39">
        <v>17154</v>
      </c>
      <c r="O212" s="39" t="s">
        <v>31</v>
      </c>
      <c r="P212" s="39">
        <v>1871</v>
      </c>
      <c r="Q212" s="39" t="s">
        <v>31</v>
      </c>
      <c r="R212" s="39">
        <v>1720</v>
      </c>
    </row>
    <row r="213" spans="9:18" ht="21">
      <c r="I213" s="39" t="s">
        <v>23</v>
      </c>
      <c r="J213" s="39">
        <v>3276</v>
      </c>
      <c r="L213" s="39" t="s">
        <v>23</v>
      </c>
      <c r="M213" s="39">
        <v>3084</v>
      </c>
      <c r="O213" s="39" t="s">
        <v>23</v>
      </c>
      <c r="P213" s="39">
        <v>287</v>
      </c>
      <c r="Q213" s="39" t="s">
        <v>23</v>
      </c>
      <c r="R213" s="39">
        <v>318</v>
      </c>
    </row>
    <row r="214" spans="9:18" ht="21">
      <c r="I214" s="39" t="s">
        <v>20</v>
      </c>
      <c r="J214" s="39">
        <v>19636</v>
      </c>
      <c r="L214" s="39" t="s">
        <v>20</v>
      </c>
      <c r="M214" s="39">
        <v>20760</v>
      </c>
      <c r="O214" s="39" t="s">
        <v>20</v>
      </c>
      <c r="P214" s="39">
        <v>1518</v>
      </c>
      <c r="Q214" s="39" t="s">
        <v>20</v>
      </c>
      <c r="R214" s="39">
        <v>1474</v>
      </c>
    </row>
    <row r="215" spans="9:18" ht="21">
      <c r="I215" s="39" t="s">
        <v>33</v>
      </c>
      <c r="J215" s="39">
        <v>93399</v>
      </c>
      <c r="L215" s="39" t="s">
        <v>33</v>
      </c>
      <c r="M215" s="39">
        <v>80308</v>
      </c>
      <c r="O215" s="39" t="s">
        <v>33</v>
      </c>
      <c r="P215" s="39">
        <v>8832</v>
      </c>
      <c r="Q215" s="39" t="s">
        <v>33</v>
      </c>
      <c r="R215" s="39">
        <v>8045</v>
      </c>
    </row>
    <row r="216" spans="9:18" ht="21">
      <c r="I216" s="39" t="s">
        <v>27</v>
      </c>
      <c r="J216" s="39">
        <v>56640</v>
      </c>
      <c r="L216" s="39" t="s">
        <v>27</v>
      </c>
      <c r="M216" s="39">
        <v>51768</v>
      </c>
      <c r="O216" s="39" t="s">
        <v>27</v>
      </c>
      <c r="P216" s="39">
        <v>4722</v>
      </c>
      <c r="Q216" s="39" t="s">
        <v>27</v>
      </c>
      <c r="R216" s="39">
        <v>4235</v>
      </c>
    </row>
    <row r="217" spans="9:18" ht="21">
      <c r="I217" s="39" t="s">
        <v>44</v>
      </c>
      <c r="J217" s="39">
        <v>18369</v>
      </c>
      <c r="L217" s="39" t="s">
        <v>44</v>
      </c>
      <c r="M217" s="39">
        <v>17586</v>
      </c>
      <c r="O217" s="39" t="s">
        <v>44</v>
      </c>
      <c r="P217" s="39">
        <v>1688</v>
      </c>
      <c r="Q217" s="39" t="s">
        <v>44</v>
      </c>
      <c r="R217" s="39">
        <v>1648</v>
      </c>
    </row>
    <row r="218" spans="9:18" ht="21">
      <c r="I218" s="39" t="s">
        <v>35</v>
      </c>
      <c r="J218" s="39">
        <v>29341</v>
      </c>
      <c r="L218" s="39" t="s">
        <v>35</v>
      </c>
      <c r="M218" s="39">
        <v>26881</v>
      </c>
      <c r="O218" s="39" t="s">
        <v>35</v>
      </c>
      <c r="P218" s="39">
        <v>2545</v>
      </c>
      <c r="Q218" s="39" t="s">
        <v>35</v>
      </c>
      <c r="R218" s="39">
        <v>2421</v>
      </c>
    </row>
    <row r="219" spans="9:18" ht="21">
      <c r="I219" s="39" t="s">
        <v>43</v>
      </c>
      <c r="J219" s="39">
        <v>43788</v>
      </c>
      <c r="L219" s="39" t="s">
        <v>43</v>
      </c>
      <c r="M219" s="39">
        <v>46670</v>
      </c>
      <c r="O219" s="39" t="s">
        <v>43</v>
      </c>
      <c r="P219" s="39">
        <v>5191</v>
      </c>
      <c r="Q219" s="39" t="s">
        <v>43</v>
      </c>
      <c r="R219" s="39">
        <v>4983</v>
      </c>
    </row>
    <row r="220" spans="9:18" ht="21">
      <c r="I220" s="39" t="s">
        <v>25</v>
      </c>
      <c r="J220" s="39">
        <v>29962</v>
      </c>
      <c r="L220" s="39" t="s">
        <v>25</v>
      </c>
      <c r="M220" s="39">
        <v>26498</v>
      </c>
      <c r="O220" s="39" t="s">
        <v>25</v>
      </c>
      <c r="P220" s="39">
        <v>2866</v>
      </c>
      <c r="Q220" s="39" t="s">
        <v>25</v>
      </c>
      <c r="R220" s="39">
        <v>2471</v>
      </c>
    </row>
    <row r="221" spans="9:18" ht="21">
      <c r="I221" s="39" t="s">
        <v>42</v>
      </c>
      <c r="J221" s="39">
        <v>20505</v>
      </c>
      <c r="L221" s="39" t="s">
        <v>42</v>
      </c>
      <c r="M221" s="39">
        <v>21447</v>
      </c>
      <c r="O221" s="39" t="s">
        <v>42</v>
      </c>
      <c r="P221" s="39">
        <v>2165</v>
      </c>
      <c r="Q221" s="39" t="s">
        <v>42</v>
      </c>
      <c r="R221" s="39">
        <v>2118</v>
      </c>
    </row>
    <row r="222" spans="9:18" ht="21">
      <c r="I222" s="39" t="s">
        <v>41</v>
      </c>
      <c r="J222" s="39">
        <v>19022</v>
      </c>
      <c r="L222" s="39" t="s">
        <v>41</v>
      </c>
      <c r="M222" s="39">
        <v>20683</v>
      </c>
      <c r="O222" s="39" t="s">
        <v>41</v>
      </c>
      <c r="P222" s="39">
        <v>2429</v>
      </c>
      <c r="Q222" s="39" t="s">
        <v>41</v>
      </c>
      <c r="R222" s="39">
        <v>1974</v>
      </c>
    </row>
    <row r="223" spans="9:18" ht="21">
      <c r="I223" s="39" t="s">
        <v>34</v>
      </c>
      <c r="J223" s="39">
        <v>148238</v>
      </c>
      <c r="L223" s="39" t="s">
        <v>34</v>
      </c>
      <c r="M223" s="39">
        <v>155059</v>
      </c>
      <c r="O223" s="39" t="s">
        <v>34</v>
      </c>
      <c r="P223" s="39">
        <v>16845</v>
      </c>
      <c r="Q223" s="39" t="s">
        <v>34</v>
      </c>
      <c r="R223" s="39">
        <v>14959</v>
      </c>
    </row>
    <row r="224" spans="9:18" ht="21">
      <c r="I224" s="39" t="s">
        <v>22</v>
      </c>
      <c r="J224" s="39">
        <v>36093</v>
      </c>
      <c r="L224" s="39" t="s">
        <v>22</v>
      </c>
      <c r="M224" s="39">
        <v>25795</v>
      </c>
      <c r="O224" s="39" t="s">
        <v>22</v>
      </c>
      <c r="P224" s="39">
        <v>2451</v>
      </c>
      <c r="Q224" s="39" t="s">
        <v>22</v>
      </c>
      <c r="R224" s="39">
        <v>2432</v>
      </c>
    </row>
    <row r="225" spans="9:18" ht="21">
      <c r="I225" s="39" t="s">
        <v>29</v>
      </c>
      <c r="J225" s="39">
        <v>30185</v>
      </c>
      <c r="L225" s="39" t="s">
        <v>29</v>
      </c>
      <c r="M225" s="39">
        <v>27843</v>
      </c>
      <c r="O225" s="39" t="s">
        <v>29</v>
      </c>
      <c r="P225" s="39">
        <v>2811</v>
      </c>
      <c r="Q225" s="39" t="s">
        <v>29</v>
      </c>
      <c r="R225" s="39">
        <v>2607</v>
      </c>
    </row>
    <row r="226" spans="9:18" ht="21">
      <c r="I226" s="39" t="s">
        <v>38</v>
      </c>
      <c r="J226" s="39">
        <v>79844</v>
      </c>
      <c r="L226" s="39" t="s">
        <v>38</v>
      </c>
      <c r="M226" s="39">
        <v>89434</v>
      </c>
      <c r="O226" s="39" t="s">
        <v>38</v>
      </c>
      <c r="P226" s="39">
        <v>9778</v>
      </c>
      <c r="Q226" s="39" t="s">
        <v>38</v>
      </c>
      <c r="R226" s="39">
        <v>8662</v>
      </c>
    </row>
    <row r="227" spans="9:18" ht="21">
      <c r="I227" s="39" t="s">
        <v>30</v>
      </c>
      <c r="J227" s="39">
        <v>72852</v>
      </c>
      <c r="L227" s="39" t="s">
        <v>30</v>
      </c>
      <c r="M227" s="39">
        <v>62319</v>
      </c>
      <c r="O227" s="39" t="s">
        <v>30</v>
      </c>
      <c r="P227" s="39">
        <v>6422</v>
      </c>
      <c r="Q227" s="39" t="s">
        <v>30</v>
      </c>
      <c r="R227" s="39">
        <v>5767</v>
      </c>
    </row>
    <row r="228" spans="9:18" ht="21">
      <c r="I228" s="39" t="s">
        <v>26</v>
      </c>
      <c r="J228" s="39">
        <v>15740</v>
      </c>
      <c r="L228" s="39" t="s">
        <v>26</v>
      </c>
      <c r="M228" s="39">
        <v>13168</v>
      </c>
      <c r="O228" s="39" t="s">
        <v>26</v>
      </c>
      <c r="P228" s="39">
        <v>1351</v>
      </c>
      <c r="Q228" s="39" t="s">
        <v>26</v>
      </c>
      <c r="R228" s="39">
        <v>1207</v>
      </c>
    </row>
    <row r="229" spans="9:18" ht="21">
      <c r="I229" s="39" t="s">
        <v>36</v>
      </c>
      <c r="J229" s="39">
        <v>173364</v>
      </c>
      <c r="L229" s="39" t="s">
        <v>36</v>
      </c>
      <c r="M229" s="39">
        <v>152924</v>
      </c>
      <c r="O229" s="39" t="s">
        <v>36</v>
      </c>
      <c r="P229" s="39">
        <v>15489</v>
      </c>
      <c r="Q229" s="39" t="s">
        <v>36</v>
      </c>
      <c r="R229" s="39">
        <v>16998</v>
      </c>
    </row>
    <row r="230" spans="9:18" ht="21">
      <c r="I230" s="39" t="s">
        <v>28</v>
      </c>
      <c r="J230" s="39">
        <v>19971</v>
      </c>
      <c r="L230" s="39" t="s">
        <v>28</v>
      </c>
      <c r="M230" s="39">
        <v>17803</v>
      </c>
      <c r="O230" s="39" t="s">
        <v>28</v>
      </c>
      <c r="P230" s="39">
        <v>1741</v>
      </c>
      <c r="Q230" s="39" t="s">
        <v>28</v>
      </c>
      <c r="R230" s="39">
        <v>1544</v>
      </c>
    </row>
    <row r="231" spans="9:18" ht="21">
      <c r="I231" s="39" t="s">
        <v>40</v>
      </c>
      <c r="J231" s="39">
        <v>93741</v>
      </c>
      <c r="L231" s="39" t="s">
        <v>40</v>
      </c>
      <c r="M231" s="39">
        <v>97943</v>
      </c>
      <c r="O231" s="39" t="s">
        <v>40</v>
      </c>
      <c r="P231" s="39">
        <v>10441</v>
      </c>
      <c r="Q231" s="39" t="s">
        <v>40</v>
      </c>
      <c r="R231" s="39">
        <v>9000</v>
      </c>
    </row>
    <row r="232" spans="9:18" ht="21">
      <c r="I232" s="39" t="s">
        <v>18</v>
      </c>
      <c r="J232" s="39">
        <v>9548</v>
      </c>
      <c r="L232" s="39" t="s">
        <v>18</v>
      </c>
      <c r="M232" s="39">
        <v>11264</v>
      </c>
      <c r="O232" s="39" t="s">
        <v>18</v>
      </c>
      <c r="P232" s="39">
        <v>902</v>
      </c>
      <c r="Q232" s="39" t="s">
        <v>18</v>
      </c>
      <c r="R232" s="39">
        <v>871</v>
      </c>
    </row>
    <row r="233" spans="9:18" ht="21">
      <c r="I233" s="39" t="s">
        <v>21</v>
      </c>
      <c r="J233" s="39">
        <v>3102</v>
      </c>
      <c r="L233" s="39" t="s">
        <v>21</v>
      </c>
      <c r="M233" s="39">
        <v>2492</v>
      </c>
      <c r="O233" s="39" t="s">
        <v>21</v>
      </c>
      <c r="P233" s="39">
        <v>303</v>
      </c>
      <c r="Q233" s="39" t="s">
        <v>21</v>
      </c>
      <c r="R233" s="39">
        <v>285</v>
      </c>
    </row>
    <row r="234" spans="9:18" ht="21">
      <c r="I234" s="39" t="s">
        <v>39</v>
      </c>
      <c r="J234" s="39">
        <v>46261</v>
      </c>
      <c r="L234" s="39" t="s">
        <v>39</v>
      </c>
      <c r="M234" s="39">
        <v>48391</v>
      </c>
      <c r="O234" s="39" t="s">
        <v>39</v>
      </c>
      <c r="P234" s="39">
        <v>5170</v>
      </c>
      <c r="Q234" s="39" t="s">
        <v>39</v>
      </c>
      <c r="R234" s="39">
        <v>4746</v>
      </c>
    </row>
    <row r="235" spans="9:18" ht="21">
      <c r="I235" s="39" t="s">
        <v>37</v>
      </c>
      <c r="J235" s="39">
        <v>356020</v>
      </c>
      <c r="L235" s="39" t="s">
        <v>37</v>
      </c>
      <c r="M235" s="39">
        <v>363512</v>
      </c>
      <c r="O235" s="39" t="s">
        <v>37</v>
      </c>
      <c r="P235" s="39">
        <v>40016</v>
      </c>
      <c r="Q235" s="39" t="s">
        <v>37</v>
      </c>
      <c r="R235" s="39">
        <v>35085</v>
      </c>
    </row>
    <row r="236" spans="9:18" ht="21">
      <c r="I236" s="39" t="s">
        <v>32</v>
      </c>
      <c r="J236" s="39">
        <v>14299</v>
      </c>
      <c r="L236" s="39" t="s">
        <v>32</v>
      </c>
      <c r="M236" s="39">
        <v>12592</v>
      </c>
      <c r="O236" s="39" t="s">
        <v>32</v>
      </c>
      <c r="P236" s="39">
        <v>1475</v>
      </c>
      <c r="Q236" s="39" t="s">
        <v>32</v>
      </c>
      <c r="R236" s="39">
        <v>1149</v>
      </c>
    </row>
    <row r="237" spans="9:18" ht="21">
      <c r="I237" s="39" t="s">
        <v>24</v>
      </c>
      <c r="J237" s="39">
        <v>7151</v>
      </c>
      <c r="L237" s="39" t="s">
        <v>24</v>
      </c>
      <c r="M237" s="39">
        <v>7416</v>
      </c>
      <c r="O237" s="39" t="s">
        <v>24</v>
      </c>
      <c r="P237" s="39">
        <v>780</v>
      </c>
      <c r="Q237" s="39" t="s">
        <v>24</v>
      </c>
      <c r="R237" s="39">
        <v>730</v>
      </c>
    </row>
  </sheetData>
  <autoFilter ref="A37:CN64" xr:uid="{5B826DA7-20FE-C047-B5CA-218036E2464C}"/>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07A09-5B02-E343-BBAF-9EF68D76C76A}">
  <dimension ref="A1:H28"/>
  <sheetViews>
    <sheetView zoomScale="150" workbookViewId="0">
      <selection activeCell="F1" sqref="F1:F28"/>
    </sheetView>
  </sheetViews>
  <sheetFormatPr baseColWidth="10" defaultRowHeight="15"/>
  <cols>
    <col min="1" max="1" width="31.33203125" customWidth="1"/>
    <col min="2" max="5" width="10.83203125" style="42"/>
    <col min="6" max="6" width="20.6640625" style="42" customWidth="1"/>
  </cols>
  <sheetData>
    <row r="1" spans="1:8">
      <c r="A1" s="55" t="s">
        <v>49</v>
      </c>
      <c r="B1" s="57" t="s">
        <v>119</v>
      </c>
      <c r="C1" s="56" t="s">
        <v>114</v>
      </c>
      <c r="D1" s="56" t="s">
        <v>115</v>
      </c>
      <c r="E1" s="56" t="s">
        <v>116</v>
      </c>
      <c r="F1" s="56" t="s">
        <v>117</v>
      </c>
      <c r="G1" s="56" t="s">
        <v>118</v>
      </c>
      <c r="H1" s="57" t="s">
        <v>119</v>
      </c>
    </row>
    <row r="2" spans="1:8">
      <c r="A2" s="55" t="s">
        <v>19</v>
      </c>
      <c r="B2" s="58" t="s">
        <v>76</v>
      </c>
      <c r="C2" s="56">
        <v>3.3860077238392967E-2</v>
      </c>
      <c r="D2" s="56">
        <v>7.0799027912641938E-4</v>
      </c>
      <c r="E2" s="56">
        <v>0.17618800618241784</v>
      </c>
      <c r="F2" s="56">
        <v>0.3955855753186</v>
      </c>
      <c r="G2" s="56">
        <v>0.62238428746876295</v>
      </c>
      <c r="H2" s="58" t="s">
        <v>76</v>
      </c>
    </row>
    <row r="3" spans="1:8">
      <c r="A3" s="55" t="s">
        <v>31</v>
      </c>
      <c r="B3" s="8" t="s">
        <v>88</v>
      </c>
      <c r="C3" s="56">
        <v>-2.4539113141086092E-2</v>
      </c>
      <c r="D3" s="56">
        <v>2.7125134197398915E-2</v>
      </c>
      <c r="E3" s="56">
        <v>9.6843133750464341E-2</v>
      </c>
      <c r="F3" s="56">
        <v>0.13959738447873152</v>
      </c>
      <c r="G3" s="56">
        <v>0.34403801149408819</v>
      </c>
      <c r="H3" s="8" t="s">
        <v>88</v>
      </c>
    </row>
    <row r="4" spans="1:8">
      <c r="A4" s="55" t="s">
        <v>20</v>
      </c>
      <c r="B4" s="59" t="s">
        <v>77</v>
      </c>
      <c r="C4" s="56">
        <v>3.7112668547765855E-2</v>
      </c>
      <c r="D4" s="56">
        <v>5.9129216930495575E-2</v>
      </c>
      <c r="E4" s="56">
        <v>0.188953986275297</v>
      </c>
      <c r="F4" s="56">
        <v>0.61694891785952766</v>
      </c>
      <c r="G4" s="56">
        <v>0.43477876187357406</v>
      </c>
      <c r="H4" s="59" t="s">
        <v>77</v>
      </c>
    </row>
    <row r="5" spans="1:8">
      <c r="A5" s="55" t="s">
        <v>23</v>
      </c>
      <c r="B5" s="59" t="s">
        <v>80</v>
      </c>
      <c r="C5" s="56">
        <v>1.0452725667874066E-2</v>
      </c>
      <c r="D5" s="56">
        <v>3.52240456539335E-2</v>
      </c>
      <c r="E5" s="56">
        <v>0.17192029802122252</v>
      </c>
      <c r="F5" s="56">
        <v>0.39405577535332637</v>
      </c>
      <c r="G5" s="56">
        <v>0.40739999560715251</v>
      </c>
      <c r="H5" s="59" t="s">
        <v>80</v>
      </c>
    </row>
    <row r="6" spans="1:8">
      <c r="A6" s="55" t="s">
        <v>33</v>
      </c>
      <c r="B6" s="8" t="s">
        <v>90</v>
      </c>
      <c r="C6" s="56">
        <v>6.1652690643640283E-2</v>
      </c>
      <c r="D6" s="56">
        <v>9.8212833547394796E-2</v>
      </c>
      <c r="E6" s="56">
        <v>9.8470314105694207E-2</v>
      </c>
      <c r="F6" s="56">
        <v>0.21487183643201777</v>
      </c>
      <c r="G6" s="56">
        <v>0.2341222045872014</v>
      </c>
      <c r="H6" s="8" t="s">
        <v>90</v>
      </c>
    </row>
    <row r="7" spans="1:8">
      <c r="A7" s="55" t="s">
        <v>27</v>
      </c>
      <c r="B7" s="8" t="s">
        <v>84</v>
      </c>
      <c r="C7" s="56">
        <v>1.800708976318962E-2</v>
      </c>
      <c r="D7" s="56">
        <v>-6.1722619413074437E-4</v>
      </c>
      <c r="E7" s="56">
        <v>2.1584180581142601E-2</v>
      </c>
      <c r="F7" s="56">
        <v>0.20496350874053981</v>
      </c>
      <c r="G7" s="56">
        <v>0.21742649567482999</v>
      </c>
      <c r="H7" s="8" t="s">
        <v>84</v>
      </c>
    </row>
    <row r="8" spans="1:8">
      <c r="A8" s="55" t="s">
        <v>44</v>
      </c>
      <c r="B8" s="58" t="s">
        <v>101</v>
      </c>
      <c r="C8" s="56">
        <v>-2.4031997988890323E-2</v>
      </c>
      <c r="D8" s="56">
        <v>1.3314142267552469E-2</v>
      </c>
      <c r="E8" s="56">
        <v>0.23449958677592347</v>
      </c>
      <c r="F8" s="56">
        <v>0.49737569961786343</v>
      </c>
      <c r="G8" s="56">
        <v>0.54760856707275418</v>
      </c>
      <c r="H8" s="58" t="s">
        <v>92</v>
      </c>
    </row>
    <row r="9" spans="1:8">
      <c r="A9" s="55" t="s">
        <v>35</v>
      </c>
      <c r="B9" s="58" t="s">
        <v>92</v>
      </c>
      <c r="C9" s="56">
        <v>3.4694362201843791E-2</v>
      </c>
      <c r="D9" s="56">
        <v>5.6898971802409319E-2</v>
      </c>
      <c r="E9" s="56">
        <v>0.22174213523559236</v>
      </c>
      <c r="F9" s="56">
        <v>0.42908717063439794</v>
      </c>
      <c r="G9" s="56">
        <v>0.5836610020336338</v>
      </c>
      <c r="H9" s="58" t="s">
        <v>101</v>
      </c>
    </row>
    <row r="10" spans="1:8">
      <c r="A10" s="55" t="s">
        <v>43</v>
      </c>
      <c r="B10" s="58" t="s">
        <v>100</v>
      </c>
      <c r="C10" s="56">
        <v>-1.4517274984997558E-2</v>
      </c>
      <c r="D10" s="56">
        <v>1.836359732538145E-2</v>
      </c>
      <c r="E10" s="56">
        <v>0.14475532599083149</v>
      </c>
      <c r="F10" s="56">
        <v>0.56969789360321077</v>
      </c>
      <c r="G10" s="56">
        <v>0.5723757339295128</v>
      </c>
      <c r="H10" s="58" t="s">
        <v>100</v>
      </c>
    </row>
    <row r="11" spans="1:8">
      <c r="A11" s="55" t="s">
        <v>25</v>
      </c>
      <c r="B11" s="8" t="s">
        <v>82</v>
      </c>
      <c r="C11" s="56">
        <v>1.7816679063186926E-2</v>
      </c>
      <c r="D11" s="56">
        <v>3.4132722410142841E-2</v>
      </c>
      <c r="E11" s="56">
        <v>0.13352412893377233</v>
      </c>
      <c r="F11" s="56">
        <v>0.28615338067756746</v>
      </c>
      <c r="G11" s="56">
        <v>0.24281031260181932</v>
      </c>
      <c r="H11" s="8" t="s">
        <v>82</v>
      </c>
    </row>
    <row r="12" spans="1:8">
      <c r="A12" s="55" t="s">
        <v>34</v>
      </c>
      <c r="B12" s="59" t="s">
        <v>91</v>
      </c>
      <c r="C12" s="56">
        <v>1.8128095590671408E-2</v>
      </c>
      <c r="D12" s="56">
        <v>4.9028221164165033E-2</v>
      </c>
      <c r="E12" s="56">
        <v>7.9279540150681879E-2</v>
      </c>
      <c r="F12" s="56">
        <v>0.45671490589464814</v>
      </c>
      <c r="G12" s="56">
        <v>0.48308929409702511</v>
      </c>
      <c r="H12" s="59" t="s">
        <v>91</v>
      </c>
    </row>
    <row r="13" spans="1:8">
      <c r="A13" s="55" t="s">
        <v>41</v>
      </c>
      <c r="B13" s="58" t="s">
        <v>98</v>
      </c>
      <c r="C13" s="56">
        <v>1.9553179549300276E-2</v>
      </c>
      <c r="D13" s="56">
        <v>2.2425603171719481E-2</v>
      </c>
      <c r="E13" s="56">
        <v>0.14741191585221089</v>
      </c>
      <c r="F13" s="56">
        <v>0.60647676009143081</v>
      </c>
      <c r="G13" s="56">
        <v>0.5505699938079166</v>
      </c>
      <c r="H13" s="58" t="s">
        <v>98</v>
      </c>
    </row>
    <row r="14" spans="1:8">
      <c r="A14" s="55" t="s">
        <v>42</v>
      </c>
      <c r="B14" s="58" t="s">
        <v>99</v>
      </c>
      <c r="C14" s="56">
        <v>2.8738290535032594E-2</v>
      </c>
      <c r="D14" s="56">
        <v>1.6304223186776712E-2</v>
      </c>
      <c r="E14" s="56">
        <v>0.1375465251107299</v>
      </c>
      <c r="F14" s="56">
        <v>0.54390917362398505</v>
      </c>
      <c r="G14" s="56">
        <v>0.6003900532146651</v>
      </c>
      <c r="H14" s="58" t="s">
        <v>99</v>
      </c>
    </row>
    <row r="15" spans="1:8">
      <c r="A15" s="55" t="s">
        <v>22</v>
      </c>
      <c r="B15" s="8" t="s">
        <v>79</v>
      </c>
      <c r="C15" s="56">
        <v>3.1263400344171022E-2</v>
      </c>
      <c r="D15" s="56">
        <v>1.3291799670521168E-2</v>
      </c>
      <c r="E15" s="56">
        <v>3.2186378517734836E-2</v>
      </c>
      <c r="F15" s="56">
        <v>-5.2398356105466719E-2</v>
      </c>
      <c r="G15" s="56">
        <v>0.36190922180636703</v>
      </c>
      <c r="H15" s="8" t="s">
        <v>79</v>
      </c>
    </row>
    <row r="16" spans="1:8">
      <c r="A16" s="55" t="s">
        <v>29</v>
      </c>
      <c r="B16" s="8" t="s">
        <v>86</v>
      </c>
      <c r="C16" s="56">
        <v>-9.9258106390104749E-3</v>
      </c>
      <c r="D16" s="56">
        <v>9.0701051928552892E-3</v>
      </c>
      <c r="E16" s="56">
        <v>0.11424978652055096</v>
      </c>
      <c r="F16" s="56">
        <v>0.31625034650394579</v>
      </c>
      <c r="G16" s="56">
        <v>0.31295508195631211</v>
      </c>
      <c r="H16" s="8" t="s">
        <v>86</v>
      </c>
    </row>
    <row r="17" spans="1:8">
      <c r="A17" s="55" t="s">
        <v>30</v>
      </c>
      <c r="B17" s="8" t="s">
        <v>87</v>
      </c>
      <c r="C17" s="56">
        <v>-3.0568563921335119E-2</v>
      </c>
      <c r="D17" s="56">
        <v>4.9551778241848088E-3</v>
      </c>
      <c r="E17" s="56">
        <v>0.13769791421362418</v>
      </c>
      <c r="F17" s="56">
        <v>0.24259640140021863</v>
      </c>
      <c r="G17" s="56">
        <v>0.30573946249229667</v>
      </c>
      <c r="H17" s="8" t="s">
        <v>87</v>
      </c>
    </row>
    <row r="18" spans="1:8">
      <c r="A18" s="55" t="s">
        <v>26</v>
      </c>
      <c r="B18" s="8" t="s">
        <v>83</v>
      </c>
      <c r="C18" s="56">
        <v>7.42017104056647E-3</v>
      </c>
      <c r="D18" s="56">
        <v>3.4289674155230279E-2</v>
      </c>
      <c r="E18" s="56">
        <v>-0.14337515991762545</v>
      </c>
      <c r="F18" s="56">
        <v>-6.9007208100633696E-2</v>
      </c>
      <c r="G18" s="56">
        <v>0.18764450824065426</v>
      </c>
      <c r="H18" s="8" t="s">
        <v>83</v>
      </c>
    </row>
    <row r="19" spans="1:8">
      <c r="A19" s="55" t="s">
        <v>38</v>
      </c>
      <c r="B19" s="58" t="s">
        <v>95</v>
      </c>
      <c r="C19" s="56">
        <v>1.8934604638318239E-2</v>
      </c>
      <c r="D19" s="56">
        <v>2.0622225297470737E-2</v>
      </c>
      <c r="E19" s="56">
        <v>7.2657887551044964E-2</v>
      </c>
      <c r="F19" s="56">
        <v>0.54831524873629767</v>
      </c>
      <c r="G19" s="56">
        <v>0.56892693398575811</v>
      </c>
      <c r="H19" s="58" t="s">
        <v>95</v>
      </c>
    </row>
    <row r="20" spans="1:8">
      <c r="A20" s="55" t="s">
        <v>36</v>
      </c>
      <c r="B20" s="60" t="s">
        <v>93</v>
      </c>
      <c r="C20" s="56">
        <v>1.260809933191741E-2</v>
      </c>
      <c r="D20" s="56">
        <v>3.644169873927771E-2</v>
      </c>
      <c r="E20" s="56">
        <v>0.21243335678612038</v>
      </c>
      <c r="F20" s="56">
        <v>0.37830025724519228</v>
      </c>
      <c r="G20" s="56">
        <v>0.5978579002511063</v>
      </c>
      <c r="H20" s="60" t="s">
        <v>93</v>
      </c>
    </row>
    <row r="21" spans="1:8">
      <c r="A21" s="55" t="s">
        <v>28</v>
      </c>
      <c r="B21" s="8" t="s">
        <v>85</v>
      </c>
      <c r="C21" s="56">
        <v>2.6477613311661347E-2</v>
      </c>
      <c r="D21" s="56">
        <v>4.9817328440437042E-2</v>
      </c>
      <c r="E21" s="56">
        <v>-1.4552808258499484E-2</v>
      </c>
      <c r="F21" s="56">
        <v>0.14061912807556923</v>
      </c>
      <c r="G21" s="56">
        <v>0.30210466937424574</v>
      </c>
      <c r="H21" s="8" t="s">
        <v>85</v>
      </c>
    </row>
    <row r="22" spans="1:8">
      <c r="A22" s="55" t="s">
        <v>18</v>
      </c>
      <c r="B22" s="58" t="s">
        <v>75</v>
      </c>
      <c r="C22" s="56">
        <v>4.233832907730789E-2</v>
      </c>
      <c r="D22" s="56">
        <v>4.3649401432838943E-2</v>
      </c>
      <c r="E22" s="56">
        <v>0.14256432677323716</v>
      </c>
      <c r="F22" s="56">
        <v>0.74235395072489252</v>
      </c>
      <c r="G22" s="56">
        <v>0.62239608926339551</v>
      </c>
      <c r="H22" s="58" t="s">
        <v>75</v>
      </c>
    </row>
    <row r="23" spans="1:8">
      <c r="A23" s="55" t="s">
        <v>21</v>
      </c>
      <c r="B23" s="58" t="s">
        <v>78</v>
      </c>
      <c r="C23" s="56">
        <v>0.15157798045786089</v>
      </c>
      <c r="D23" s="56">
        <v>7.7506213625627013E-2</v>
      </c>
      <c r="E23" s="56">
        <v>0.18806245522352327</v>
      </c>
      <c r="F23" s="56">
        <v>0.24146455780448389</v>
      </c>
      <c r="G23" s="56">
        <v>0.62974550919837569</v>
      </c>
      <c r="H23" s="58" t="s">
        <v>78</v>
      </c>
    </row>
    <row r="24" spans="1:8">
      <c r="A24" s="55" t="s">
        <v>40</v>
      </c>
      <c r="B24" s="60" t="s">
        <v>97</v>
      </c>
      <c r="C24" s="56">
        <v>4.2513776162030441E-2</v>
      </c>
      <c r="D24" s="56">
        <v>3.7449060092534937E-2</v>
      </c>
      <c r="E24" s="56">
        <v>6.9213593811652027E-2</v>
      </c>
      <c r="F24" s="56">
        <v>0.43514043298030225</v>
      </c>
      <c r="G24" s="56">
        <v>0.52627017360394046</v>
      </c>
      <c r="H24" s="60" t="s">
        <v>97</v>
      </c>
    </row>
    <row r="25" spans="1:8">
      <c r="A25" s="55" t="s">
        <v>39</v>
      </c>
      <c r="B25" s="58" t="s">
        <v>96</v>
      </c>
      <c r="C25" s="56">
        <v>4.0963790382103724E-2</v>
      </c>
      <c r="D25" s="56">
        <v>4.6891485272362761E-2</v>
      </c>
      <c r="E25" s="56">
        <v>0.11872355572458401</v>
      </c>
      <c r="F25" s="56">
        <v>0.49251826869384141</v>
      </c>
      <c r="G25" s="56">
        <v>0.65819206968633015</v>
      </c>
      <c r="H25" s="58" t="s">
        <v>96</v>
      </c>
    </row>
    <row r="26" spans="1:8">
      <c r="A26" s="55" t="s">
        <v>32</v>
      </c>
      <c r="B26" s="8" t="s">
        <v>89</v>
      </c>
      <c r="C26" s="56">
        <v>-4.2550421567571009E-2</v>
      </c>
      <c r="D26" s="56">
        <v>7.0280247497384648E-3</v>
      </c>
      <c r="E26" s="56">
        <v>0.1141705539299884</v>
      </c>
      <c r="F26" s="56">
        <v>0.25291405978324266</v>
      </c>
      <c r="G26" s="56">
        <v>0.27211105070239744</v>
      </c>
      <c r="H26" s="8" t="s">
        <v>89</v>
      </c>
    </row>
    <row r="27" spans="1:8">
      <c r="A27" s="55" t="s">
        <v>37</v>
      </c>
      <c r="B27" s="60" t="s">
        <v>94</v>
      </c>
      <c r="C27" s="56">
        <v>7.4663053908267064E-3</v>
      </c>
      <c r="D27" s="56">
        <v>1.7246542774237001E-2</v>
      </c>
      <c r="E27" s="56">
        <v>0.17117776642810126</v>
      </c>
      <c r="F27" s="56">
        <v>0.5463825649666153</v>
      </c>
      <c r="G27" s="56">
        <v>0.53004449705964329</v>
      </c>
      <c r="H27" s="60" t="s">
        <v>94</v>
      </c>
    </row>
    <row r="28" spans="1:8">
      <c r="A28" s="55" t="s">
        <v>24</v>
      </c>
      <c r="B28" s="8" t="s">
        <v>81</v>
      </c>
      <c r="C28" s="56">
        <v>1.2666668201832019E-2</v>
      </c>
      <c r="D28" s="56">
        <v>2.5172768326549893E-2</v>
      </c>
      <c r="E28" s="56">
        <v>-4.2555339204224212E-2</v>
      </c>
      <c r="F28" s="56">
        <v>0.27151582240172484</v>
      </c>
      <c r="G28" s="56">
        <v>0.44635287277340241</v>
      </c>
      <c r="H28" s="8" t="s">
        <v>81</v>
      </c>
    </row>
  </sheetData>
  <autoFilter ref="A1:H28" xr:uid="{51E07A09-5B02-E343-BBAF-9EF68D76C76A}">
    <sortState xmlns:xlrd2="http://schemas.microsoft.com/office/spreadsheetml/2017/richdata2" ref="A2:H28">
      <sortCondition ref="B1:B2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topLeftCell="D12" workbookViewId="0">
      <selection activeCell="M20" sqref="M20"/>
    </sheetView>
  </sheetViews>
  <sheetFormatPr baseColWidth="10" defaultColWidth="8.83203125" defaultRowHeight="15"/>
  <cols>
    <col min="1" max="1" width="10"/>
  </cols>
  <sheetData>
    <row r="1" spans="1:1">
      <c r="A1" s="1" t="s">
        <v>45</v>
      </c>
    </row>
    <row r="2" spans="1:1">
      <c r="A2" s="4" t="s">
        <v>46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Tabela</vt:lpstr>
      <vt:lpstr>Sheet2</vt:lpstr>
      <vt:lpstr>Sheet1</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Microsoft Office User</cp:lastModifiedBy>
  <dcterms:created xsi:type="dcterms:W3CDTF">2021-08-06T22:13:56Z</dcterms:created>
  <dcterms:modified xsi:type="dcterms:W3CDTF">2021-10-19T19:48:07Z</dcterms:modified>
</cp:coreProperties>
</file>