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ОИнфТ\Лабы\"/>
    </mc:Choice>
  </mc:AlternateContent>
  <xr:revisionPtr revIDLastSave="0" documentId="13_ncr:1_{5051ABDB-778C-431B-9ECF-095E1A26B1C5}" xr6:coauthVersionLast="47" xr6:coauthVersionMax="47" xr10:uidLastSave="{00000000-0000-0000-0000-000000000000}"/>
  <bookViews>
    <workbookView xWindow="3288" yWindow="396" windowWidth="10332" windowHeight="8928" xr2:uid="{E0FAE347-D4A6-4B51-B50C-570C8AA045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C62" i="1"/>
  <c r="C60" i="1"/>
  <c r="C58" i="1"/>
  <c r="C55" i="1"/>
  <c r="C53" i="1"/>
  <c r="C50" i="1"/>
  <c r="C48" i="1"/>
  <c r="Q33" i="1"/>
  <c r="Q34" i="1"/>
  <c r="Q35" i="1"/>
  <c r="Q36" i="1"/>
  <c r="Q37" i="1"/>
  <c r="Q38" i="1"/>
  <c r="Q39" i="1"/>
  <c r="Q32" i="1"/>
  <c r="O48" i="1"/>
  <c r="P48" i="1"/>
  <c r="O49" i="1"/>
  <c r="P49" i="1"/>
  <c r="Q49" i="1"/>
  <c r="R49" i="1"/>
  <c r="O50" i="1"/>
  <c r="P50" i="1"/>
  <c r="Q50" i="1"/>
  <c r="R50" i="1"/>
  <c r="O51" i="1"/>
  <c r="P51" i="1"/>
  <c r="Q51" i="1"/>
  <c r="R51" i="1"/>
  <c r="P52" i="1"/>
  <c r="Q52" i="1"/>
  <c r="R52" i="1"/>
  <c r="S52" i="1"/>
  <c r="Q53" i="1"/>
  <c r="R53" i="1"/>
  <c r="S53" i="1"/>
  <c r="T53" i="1"/>
  <c r="R54" i="1"/>
  <c r="S54" i="1"/>
  <c r="T54" i="1"/>
  <c r="U54" i="1"/>
  <c r="S55" i="1"/>
  <c r="T55" i="1"/>
  <c r="U55" i="1"/>
  <c r="N49" i="1"/>
  <c r="N48" i="1"/>
  <c r="K54" i="1"/>
  <c r="L54" i="1"/>
  <c r="K55" i="1"/>
  <c r="L55" i="1"/>
  <c r="J55" i="1"/>
  <c r="J53" i="1"/>
  <c r="K53" i="1"/>
  <c r="J54" i="1"/>
  <c r="I54" i="1"/>
  <c r="I52" i="1"/>
  <c r="J52" i="1"/>
  <c r="I53" i="1"/>
  <c r="H53" i="1"/>
  <c r="H52" i="1"/>
  <c r="G52" i="1"/>
  <c r="G49" i="1"/>
  <c r="H49" i="1"/>
  <c r="I49" i="1"/>
  <c r="G50" i="1"/>
  <c r="H50" i="1"/>
  <c r="I50" i="1"/>
  <c r="G51" i="1"/>
  <c r="H51" i="1"/>
  <c r="I51" i="1"/>
  <c r="F50" i="1"/>
  <c r="F51" i="1"/>
  <c r="E49" i="1"/>
  <c r="F49" i="1"/>
  <c r="F48" i="1"/>
  <c r="G48" i="1"/>
  <c r="E48" i="1"/>
  <c r="E44" i="1"/>
  <c r="F44" i="1"/>
  <c r="C43" i="1"/>
  <c r="C40" i="1"/>
  <c r="C38" i="1"/>
  <c r="F40" i="1"/>
  <c r="G40" i="1"/>
  <c r="H40" i="1"/>
  <c r="I40" i="1"/>
  <c r="J40" i="1"/>
  <c r="K40" i="1"/>
  <c r="L40" i="1"/>
  <c r="E40" i="1"/>
  <c r="L44" i="1"/>
  <c r="K44" i="1"/>
  <c r="J44" i="1"/>
  <c r="I44" i="1"/>
  <c r="H44" i="1"/>
  <c r="G44" i="1"/>
  <c r="L39" i="1"/>
  <c r="G39" i="1"/>
  <c r="H39" i="1"/>
  <c r="I39" i="1"/>
  <c r="J39" i="1"/>
  <c r="K39" i="1"/>
  <c r="F39" i="1"/>
  <c r="E39" i="1"/>
  <c r="K31" i="1"/>
  <c r="I34" i="1"/>
  <c r="H34" i="1"/>
  <c r="I33" i="1"/>
  <c r="H33" i="1"/>
  <c r="G34" i="1"/>
  <c r="G32" i="1"/>
  <c r="H32" i="1"/>
  <c r="G33" i="1"/>
  <c r="F33" i="1"/>
  <c r="F31" i="1"/>
  <c r="G31" i="1"/>
  <c r="F32" i="1"/>
  <c r="E32" i="1"/>
  <c r="E28" i="1"/>
  <c r="F28" i="1"/>
  <c r="E29" i="1"/>
  <c r="F29" i="1"/>
  <c r="E30" i="1"/>
  <c r="F30" i="1"/>
  <c r="E31" i="1"/>
  <c r="D29" i="1"/>
  <c r="D30" i="1"/>
  <c r="D31" i="1"/>
  <c r="C29" i="1"/>
  <c r="C30" i="1"/>
  <c r="C27" i="1"/>
  <c r="D27" i="1"/>
  <c r="C28" i="1"/>
  <c r="D28" i="1"/>
  <c r="B28" i="1"/>
  <c r="B27" i="1"/>
  <c r="K17" i="1"/>
</calcChain>
</file>

<file path=xl/sharedStrings.xml><?xml version="1.0" encoding="utf-8"?>
<sst xmlns="http://schemas.openxmlformats.org/spreadsheetml/2006/main" count="44" uniqueCount="44">
  <si>
    <t>Таблица 2</t>
  </si>
  <si>
    <t>СУММ</t>
  </si>
  <si>
    <t>Таблица 1б</t>
  </si>
  <si>
    <t>Таблица 1а</t>
  </si>
  <si>
    <t>y1</t>
  </si>
  <si>
    <t>y2</t>
  </si>
  <si>
    <t>y3</t>
  </si>
  <si>
    <t>y4</t>
  </si>
  <si>
    <t>y5</t>
  </si>
  <si>
    <t>y6</t>
  </si>
  <si>
    <t>y7</t>
  </si>
  <si>
    <t>y8</t>
  </si>
  <si>
    <t>x1</t>
  </si>
  <si>
    <t>x8</t>
  </si>
  <si>
    <t>x2</t>
  </si>
  <si>
    <t>x3</t>
  </si>
  <si>
    <t>x4</t>
  </si>
  <si>
    <t>x5</t>
  </si>
  <si>
    <t>x6</t>
  </si>
  <si>
    <t>x7</t>
  </si>
  <si>
    <t>Проверка условия</t>
  </si>
  <si>
    <t>Задание 1</t>
  </si>
  <si>
    <t>H(X) =</t>
  </si>
  <si>
    <t>p(Xi)</t>
  </si>
  <si>
    <t>p(Yj)</t>
  </si>
  <si>
    <t>p(xi|yj)</t>
  </si>
  <si>
    <t>Задание 2</t>
  </si>
  <si>
    <t xml:space="preserve">R = </t>
  </si>
  <si>
    <t xml:space="preserve">Hmax = </t>
  </si>
  <si>
    <t>Задание 3</t>
  </si>
  <si>
    <t>H(X|Y) =</t>
  </si>
  <si>
    <t>log2</t>
  </si>
  <si>
    <t xml:space="preserve">I(Y-&gt;X) = </t>
  </si>
  <si>
    <t>Задание 4</t>
  </si>
  <si>
    <t xml:space="preserve">τu = </t>
  </si>
  <si>
    <r>
      <rPr>
        <sz val="11"/>
        <color theme="1"/>
        <rFont val="Times New Roman"/>
        <family val="1"/>
        <charset val="204"/>
      </rPr>
      <t>H̅</t>
    </r>
    <r>
      <rPr>
        <sz val="11"/>
        <color theme="1"/>
        <rFont val="Calibri"/>
        <family val="2"/>
        <charset val="204"/>
        <scheme val="minor"/>
      </rPr>
      <t xml:space="preserve">(X) = </t>
    </r>
  </si>
  <si>
    <t>Задание 5</t>
  </si>
  <si>
    <t xml:space="preserve">τk = </t>
  </si>
  <si>
    <t xml:space="preserve">С = </t>
  </si>
  <si>
    <r>
      <rPr>
        <sz val="11"/>
        <color theme="1"/>
        <rFont val="Times New Roman"/>
        <family val="1"/>
        <charset val="204"/>
      </rPr>
      <t>̅</t>
    </r>
    <r>
      <rPr>
        <sz val="11"/>
        <color theme="1"/>
        <rFont val="Calibri"/>
        <family val="2"/>
        <charset val="204"/>
      </rPr>
      <t>I</t>
    </r>
    <r>
      <rPr>
        <sz val="11"/>
        <color theme="1"/>
        <rFont val="Calibri"/>
        <family val="1"/>
        <charset val="204"/>
      </rPr>
      <t xml:space="preserve"> =</t>
    </r>
  </si>
  <si>
    <t xml:space="preserve">L = </t>
  </si>
  <si>
    <t>8 - 1000</t>
  </si>
  <si>
    <t xml:space="preserve">=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</si>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</sst>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1"/>
      <charset val="204"/>
      <scheme val="minor"/>
    </font>
    <font>
      <sz val="11"/>
      <color theme="1"/>
      <name val="Calibri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</cellXfs>
  <cellStyles count="3">
    <cellStyle name="40% — акцент3" xfId="2" builtinId="39"/>
    <cellStyle name="60% — акцент1" xfId="1" builtinId="3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438-E5F1-4131-BDA0-C1A9C7AF6EBC}">
  <dimension ref="A1:V62"/>
  <sheetViews>
    <sheetView tabSelected="1" topLeftCell="A56" workbookViewId="0">
      <selection activeCell="C62" sqref="C62"/>
    </sheetView>
  </sheetViews>
  <sheetFormatPr defaultRowHeight="14.4" x14ac:dyDescent="0.3"/>
  <sheetData>
    <row r="1" spans="1:11" x14ac:dyDescent="0.3">
      <c r="A1" t="s">
        <v>3</v>
      </c>
    </row>
    <row r="2" spans="1:11" x14ac:dyDescent="0.3">
      <c r="A2" s="3"/>
      <c r="B2" s="3">
        <v>0</v>
      </c>
      <c r="C2" s="3">
        <v>1</v>
      </c>
      <c r="D2" s="3">
        <v>2</v>
      </c>
      <c r="E2" s="3">
        <v>3</v>
      </c>
      <c r="F2" s="4">
        <v>4</v>
      </c>
      <c r="G2" s="4">
        <v>5</v>
      </c>
      <c r="H2" s="3">
        <v>6</v>
      </c>
      <c r="I2" s="3">
        <v>7</v>
      </c>
      <c r="J2" s="3">
        <v>8</v>
      </c>
      <c r="K2" s="3">
        <v>9</v>
      </c>
    </row>
    <row r="3" spans="1:11" x14ac:dyDescent="0.3">
      <c r="A3" s="3">
        <v>0</v>
      </c>
      <c r="B3" s="1">
        <v>16</v>
      </c>
      <c r="C3" s="1">
        <v>10</v>
      </c>
      <c r="D3" s="1">
        <v>4</v>
      </c>
      <c r="E3" s="1"/>
      <c r="F3" s="5"/>
      <c r="G3" s="5"/>
      <c r="H3" s="1"/>
      <c r="I3" s="1"/>
      <c r="J3" s="1"/>
      <c r="K3" s="1"/>
    </row>
    <row r="4" spans="1:11" x14ac:dyDescent="0.3">
      <c r="A4" s="4">
        <v>1</v>
      </c>
      <c r="B4" s="5">
        <v>8</v>
      </c>
      <c r="C4" s="5">
        <v>45</v>
      </c>
      <c r="D4" s="5">
        <v>22</v>
      </c>
      <c r="E4" s="5">
        <v>17</v>
      </c>
      <c r="F4" s="5">
        <v>23</v>
      </c>
      <c r="G4" s="5"/>
      <c r="H4" s="5"/>
      <c r="I4" s="5"/>
      <c r="J4" s="5"/>
      <c r="K4" s="5"/>
    </row>
    <row r="5" spans="1:11" x14ac:dyDescent="0.3">
      <c r="A5" s="3">
        <v>2</v>
      </c>
      <c r="B5" s="1">
        <v>6</v>
      </c>
      <c r="C5" s="1">
        <v>19</v>
      </c>
      <c r="D5" s="1">
        <v>54</v>
      </c>
      <c r="E5" s="1">
        <v>26</v>
      </c>
      <c r="F5" s="5">
        <v>35</v>
      </c>
      <c r="G5" s="5">
        <v>29</v>
      </c>
      <c r="H5" s="1">
        <v>13</v>
      </c>
      <c r="I5" s="1"/>
      <c r="J5" s="1"/>
      <c r="K5" s="1"/>
    </row>
    <row r="6" spans="1:11" x14ac:dyDescent="0.3">
      <c r="A6" s="3">
        <v>3</v>
      </c>
      <c r="B6" s="1"/>
      <c r="C6" s="1">
        <v>11</v>
      </c>
      <c r="D6" s="1">
        <v>39</v>
      </c>
      <c r="E6" s="1">
        <v>76</v>
      </c>
      <c r="F6" s="5">
        <v>70</v>
      </c>
      <c r="G6" s="5">
        <v>51</v>
      </c>
      <c r="H6" s="1">
        <v>31</v>
      </c>
      <c r="I6" s="1"/>
      <c r="J6" s="1"/>
      <c r="K6" s="1"/>
    </row>
    <row r="7" spans="1:11" x14ac:dyDescent="0.3">
      <c r="A7" s="3">
        <v>4</v>
      </c>
      <c r="B7" s="1"/>
      <c r="C7" s="1">
        <v>8</v>
      </c>
      <c r="D7" s="1">
        <v>14</v>
      </c>
      <c r="E7" s="1">
        <v>31</v>
      </c>
      <c r="F7" s="5">
        <v>95</v>
      </c>
      <c r="G7" s="5">
        <v>82</v>
      </c>
      <c r="H7" s="1">
        <v>57</v>
      </c>
      <c r="I7" s="1"/>
      <c r="J7" s="1"/>
      <c r="K7" s="1"/>
    </row>
    <row r="8" spans="1:11" x14ac:dyDescent="0.3">
      <c r="A8" s="3">
        <v>5</v>
      </c>
      <c r="B8" s="1"/>
      <c r="C8" s="1"/>
      <c r="D8" s="1">
        <v>12</v>
      </c>
      <c r="E8" s="1">
        <v>29</v>
      </c>
      <c r="F8" s="5">
        <v>69</v>
      </c>
      <c r="G8" s="5">
        <v>97</v>
      </c>
      <c r="H8" s="1">
        <v>74</v>
      </c>
      <c r="I8" s="1">
        <v>11</v>
      </c>
      <c r="J8" s="1"/>
      <c r="K8" s="1"/>
    </row>
    <row r="9" spans="1:11" x14ac:dyDescent="0.3">
      <c r="A9" s="3">
        <v>6</v>
      </c>
      <c r="B9" s="1"/>
      <c r="C9" s="1"/>
      <c r="D9" s="1"/>
      <c r="E9" s="1">
        <v>17</v>
      </c>
      <c r="F9" s="5">
        <v>47</v>
      </c>
      <c r="G9" s="5">
        <v>73</v>
      </c>
      <c r="H9" s="1">
        <v>83</v>
      </c>
      <c r="I9" s="1">
        <v>30</v>
      </c>
      <c r="J9" s="1">
        <v>6</v>
      </c>
      <c r="K9" s="1"/>
    </row>
    <row r="10" spans="1:11" x14ac:dyDescent="0.3">
      <c r="A10" s="3">
        <v>7</v>
      </c>
      <c r="B10" s="2"/>
      <c r="C10" s="2"/>
      <c r="D10" s="2"/>
      <c r="E10" s="2"/>
      <c r="F10" s="4">
        <v>31</v>
      </c>
      <c r="G10" s="4">
        <v>43</v>
      </c>
      <c r="H10" s="2">
        <v>36</v>
      </c>
      <c r="I10" s="2">
        <v>62</v>
      </c>
      <c r="J10" s="2">
        <v>13</v>
      </c>
      <c r="K10" s="2">
        <v>5</v>
      </c>
    </row>
    <row r="11" spans="1:11" x14ac:dyDescent="0.3">
      <c r="A11" s="4">
        <v>8</v>
      </c>
      <c r="B11" s="4"/>
      <c r="C11" s="4"/>
      <c r="D11" s="4"/>
      <c r="E11" s="4"/>
      <c r="F11" s="4"/>
      <c r="G11" s="4"/>
      <c r="H11" s="5">
        <v>15</v>
      </c>
      <c r="I11" s="5">
        <v>25</v>
      </c>
      <c r="J11" s="4">
        <v>37</v>
      </c>
      <c r="K11" s="4">
        <v>7</v>
      </c>
    </row>
    <row r="12" spans="1:11" x14ac:dyDescent="0.3">
      <c r="A12" s="3">
        <v>9</v>
      </c>
      <c r="B12" s="2"/>
      <c r="C12" s="2"/>
      <c r="D12" s="2"/>
      <c r="E12" s="2"/>
      <c r="F12" s="4"/>
      <c r="G12" s="4"/>
      <c r="H12" s="2"/>
      <c r="I12" s="6">
        <v>12</v>
      </c>
      <c r="J12" s="6">
        <v>9</v>
      </c>
      <c r="K12" s="2">
        <v>21</v>
      </c>
    </row>
    <row r="14" spans="1:11" x14ac:dyDescent="0.3">
      <c r="A14" t="s">
        <v>2</v>
      </c>
    </row>
    <row r="15" spans="1:11" x14ac:dyDescent="0.3">
      <c r="A15" s="3"/>
      <c r="B15" s="3">
        <v>0</v>
      </c>
      <c r="C15" s="3">
        <v>1</v>
      </c>
      <c r="D15" s="3">
        <v>2</v>
      </c>
      <c r="E15" s="3">
        <v>3</v>
      </c>
      <c r="F15" s="3">
        <v>6</v>
      </c>
      <c r="G15" s="3">
        <v>7</v>
      </c>
      <c r="H15" s="3">
        <v>8</v>
      </c>
      <c r="I15" s="3">
        <v>9</v>
      </c>
    </row>
    <row r="16" spans="1:11" x14ac:dyDescent="0.3">
      <c r="A16" s="3">
        <v>0</v>
      </c>
      <c r="B16" s="1">
        <v>16</v>
      </c>
      <c r="C16" s="1">
        <v>10</v>
      </c>
      <c r="D16" s="1">
        <v>4</v>
      </c>
      <c r="E16" s="1"/>
      <c r="F16" s="1"/>
      <c r="G16" s="1"/>
      <c r="H16" s="1"/>
      <c r="I16" s="1"/>
      <c r="K16" t="s">
        <v>1</v>
      </c>
    </row>
    <row r="17" spans="1:22" x14ac:dyDescent="0.3">
      <c r="A17" s="3">
        <v>2</v>
      </c>
      <c r="B17" s="1">
        <v>6</v>
      </c>
      <c r="C17" s="1">
        <v>19</v>
      </c>
      <c r="D17" s="1">
        <v>54</v>
      </c>
      <c r="E17" s="1">
        <v>26</v>
      </c>
      <c r="F17" s="1">
        <v>13</v>
      </c>
      <c r="G17" s="1"/>
      <c r="H17" s="1"/>
      <c r="I17" s="1"/>
      <c r="K17">
        <f>SUM(B16:I23)</f>
        <v>835</v>
      </c>
    </row>
    <row r="18" spans="1:22" x14ac:dyDescent="0.3">
      <c r="A18" s="3">
        <v>3</v>
      </c>
      <c r="B18" s="1"/>
      <c r="C18" s="1">
        <v>11</v>
      </c>
      <c r="D18" s="1">
        <v>39</v>
      </c>
      <c r="E18" s="1">
        <v>76</v>
      </c>
      <c r="F18" s="1">
        <v>31</v>
      </c>
      <c r="G18" s="1"/>
      <c r="H18" s="1"/>
      <c r="I18" s="1"/>
    </row>
    <row r="19" spans="1:22" x14ac:dyDescent="0.3">
      <c r="A19" s="3">
        <v>4</v>
      </c>
      <c r="B19" s="1"/>
      <c r="C19" s="1">
        <v>8</v>
      </c>
      <c r="D19" s="1">
        <v>14</v>
      </c>
      <c r="E19" s="1">
        <v>31</v>
      </c>
      <c r="F19" s="1">
        <v>57</v>
      </c>
      <c r="G19" s="1"/>
      <c r="H19" s="1"/>
      <c r="I19" s="1"/>
    </row>
    <row r="20" spans="1:22" x14ac:dyDescent="0.3">
      <c r="A20" s="3">
        <v>5</v>
      </c>
      <c r="B20" s="1"/>
      <c r="C20" s="1"/>
      <c r="D20" s="1">
        <v>12</v>
      </c>
      <c r="E20" s="1">
        <v>29</v>
      </c>
      <c r="F20" s="1">
        <v>74</v>
      </c>
      <c r="G20" s="1">
        <v>11</v>
      </c>
      <c r="H20" s="1"/>
      <c r="I20" s="1"/>
    </row>
    <row r="21" spans="1:22" x14ac:dyDescent="0.3">
      <c r="A21" s="3">
        <v>6</v>
      </c>
      <c r="B21" s="1"/>
      <c r="C21" s="1"/>
      <c r="D21" s="1"/>
      <c r="E21" s="1">
        <v>17</v>
      </c>
      <c r="F21" s="1">
        <v>83</v>
      </c>
      <c r="G21" s="1">
        <v>30</v>
      </c>
      <c r="H21" s="1">
        <v>6</v>
      </c>
      <c r="I21" s="1"/>
    </row>
    <row r="22" spans="1:22" x14ac:dyDescent="0.3">
      <c r="A22" s="3">
        <v>7</v>
      </c>
      <c r="B22" s="2"/>
      <c r="C22" s="2"/>
      <c r="D22" s="2"/>
      <c r="E22" s="2"/>
      <c r="F22" s="2">
        <v>36</v>
      </c>
      <c r="G22" s="2">
        <v>62</v>
      </c>
      <c r="H22" s="2">
        <v>13</v>
      </c>
      <c r="I22" s="2">
        <v>5</v>
      </c>
    </row>
    <row r="23" spans="1:22" x14ac:dyDescent="0.3">
      <c r="A23" s="3">
        <v>9</v>
      </c>
      <c r="B23" s="2"/>
      <c r="C23" s="2"/>
      <c r="D23" s="2"/>
      <c r="E23" s="2"/>
      <c r="F23" s="2"/>
      <c r="G23" s="6">
        <v>12</v>
      </c>
      <c r="H23" s="6">
        <v>9</v>
      </c>
      <c r="I23" s="2">
        <v>21</v>
      </c>
    </row>
    <row r="25" spans="1:22" x14ac:dyDescent="0.3">
      <c r="A25" t="s">
        <v>0</v>
      </c>
    </row>
    <row r="26" spans="1:22" x14ac:dyDescent="0.3">
      <c r="A26" s="3"/>
      <c r="B26" s="7" t="s">
        <v>12</v>
      </c>
      <c r="C26" s="7" t="s">
        <v>14</v>
      </c>
      <c r="D26" s="7" t="s">
        <v>15</v>
      </c>
      <c r="E26" s="7" t="s">
        <v>16</v>
      </c>
      <c r="F26" s="7" t="s">
        <v>17</v>
      </c>
      <c r="G26" s="7" t="s">
        <v>18</v>
      </c>
      <c r="H26" s="7" t="s">
        <v>19</v>
      </c>
      <c r="I26" s="7" t="s">
        <v>13</v>
      </c>
    </row>
    <row r="27" spans="1:22" x14ac:dyDescent="0.3">
      <c r="A27" s="7" t="s">
        <v>4</v>
      </c>
      <c r="B27" s="8">
        <f>B16/$K$17</f>
        <v>1.9161676646706587E-2</v>
      </c>
      <c r="C27" s="8">
        <f t="shared" ref="C27:D27" si="0">C16/$K$17</f>
        <v>1.1976047904191617E-2</v>
      </c>
      <c r="D27" s="8">
        <f t="shared" si="0"/>
        <v>4.7904191616766467E-3</v>
      </c>
      <c r="E27" s="1"/>
      <c r="F27" s="1"/>
      <c r="G27" s="1"/>
      <c r="H27" s="1"/>
      <c r="I27" s="1"/>
    </row>
    <row r="28" spans="1:22" x14ac:dyDescent="0.3">
      <c r="A28" s="7" t="s">
        <v>5</v>
      </c>
      <c r="B28" s="8">
        <f>B17/$K$17</f>
        <v>7.18562874251497E-3</v>
      </c>
      <c r="C28" s="8">
        <f t="shared" ref="C28:D28" si="1">C17/$K$17</f>
        <v>2.2754491017964073E-2</v>
      </c>
      <c r="D28" s="8">
        <f t="shared" si="1"/>
        <v>6.4670658682634732E-2</v>
      </c>
      <c r="E28" s="8">
        <f t="shared" ref="E28:F28" si="2">E17/$K$17</f>
        <v>3.1137724550898204E-2</v>
      </c>
      <c r="F28" s="8">
        <f t="shared" si="2"/>
        <v>1.5568862275449102E-2</v>
      </c>
      <c r="G28" s="1"/>
      <c r="H28" s="1"/>
      <c r="I28" s="1"/>
    </row>
    <row r="29" spans="1:22" x14ac:dyDescent="0.3">
      <c r="A29" s="7" t="s">
        <v>6</v>
      </c>
      <c r="B29" s="1"/>
      <c r="C29" s="8">
        <f t="shared" ref="C29:D29" si="3">C18/$K$17</f>
        <v>1.3173652694610778E-2</v>
      </c>
      <c r="D29" s="8">
        <f t="shared" si="3"/>
        <v>4.6706586826347304E-2</v>
      </c>
      <c r="E29" s="8">
        <f t="shared" ref="E29:F29" si="4">E18/$K$17</f>
        <v>9.1017964071856292E-2</v>
      </c>
      <c r="F29" s="8">
        <f t="shared" si="4"/>
        <v>3.7125748502994015E-2</v>
      </c>
      <c r="G29" s="1"/>
      <c r="H29" s="1"/>
      <c r="I29" s="1"/>
    </row>
    <row r="30" spans="1:22" x14ac:dyDescent="0.3">
      <c r="A30" s="7" t="s">
        <v>7</v>
      </c>
      <c r="B30" s="1"/>
      <c r="C30" s="8">
        <f t="shared" ref="C30:D30" si="5">C19/$K$17</f>
        <v>9.5808383233532933E-3</v>
      </c>
      <c r="D30" s="8">
        <f t="shared" si="5"/>
        <v>1.6766467065868262E-2</v>
      </c>
      <c r="E30" s="8">
        <f t="shared" ref="E30:F30" si="6">E19/$K$17</f>
        <v>3.7125748502994015E-2</v>
      </c>
      <c r="F30" s="8">
        <f t="shared" si="6"/>
        <v>6.8263473053892215E-2</v>
      </c>
      <c r="G30" s="1"/>
      <c r="H30" s="1"/>
      <c r="I30" s="1"/>
      <c r="K30" t="s">
        <v>20</v>
      </c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 t="s">
        <v>8</v>
      </c>
      <c r="B31" s="1"/>
      <c r="C31" s="1"/>
      <c r="D31" s="8">
        <f t="shared" ref="D31:F32" si="7">D20/$K$17</f>
        <v>1.437125748502994E-2</v>
      </c>
      <c r="E31" s="8">
        <f t="shared" si="7"/>
        <v>3.473053892215569E-2</v>
      </c>
      <c r="F31" s="8">
        <f t="shared" ref="F31:G31" si="8">F20/$K$17</f>
        <v>8.862275449101796E-2</v>
      </c>
      <c r="G31" s="8">
        <f t="shared" si="8"/>
        <v>1.3173652694610778E-2</v>
      </c>
      <c r="H31" s="1"/>
      <c r="I31" s="1"/>
      <c r="K31" s="9">
        <f>SUM(B27:I34)</f>
        <v>0.99999999999999989</v>
      </c>
    </row>
    <row r="32" spans="1:22" x14ac:dyDescent="0.3">
      <c r="A32" s="7" t="s">
        <v>9</v>
      </c>
      <c r="B32" s="1"/>
      <c r="C32" s="1"/>
      <c r="D32" s="1"/>
      <c r="E32" s="8">
        <f t="shared" si="7"/>
        <v>2.0359281437125749E-2</v>
      </c>
      <c r="F32" s="8">
        <f t="shared" ref="F32:G33" si="9">F21/$K$17</f>
        <v>9.9401197604790423E-2</v>
      </c>
      <c r="G32" s="8">
        <f t="shared" ref="G32:H32" si="10">G21/$K$17</f>
        <v>3.5928143712574849E-2</v>
      </c>
      <c r="H32" s="8">
        <f t="shared" si="10"/>
        <v>7.18562874251497E-3</v>
      </c>
      <c r="I32" s="1"/>
      <c r="O32" s="9">
        <v>3.5928143712574849E-2</v>
      </c>
      <c r="Q32">
        <f>SUMPRODUCT(E48:L48,N48:U48)</f>
        <v>-1.3995812306460644</v>
      </c>
    </row>
    <row r="33" spans="1:21" x14ac:dyDescent="0.3">
      <c r="A33" s="7" t="s">
        <v>10</v>
      </c>
      <c r="B33" s="2"/>
      <c r="C33" s="2"/>
      <c r="D33" s="2"/>
      <c r="E33" s="2"/>
      <c r="F33" s="8">
        <f t="shared" si="9"/>
        <v>4.3113772455089822E-2</v>
      </c>
      <c r="G33" s="8">
        <f t="shared" ref="G33:H34" si="11">G22/$K$17</f>
        <v>7.4251497005988029E-2</v>
      </c>
      <c r="H33" s="8">
        <f t="shared" ref="H33:I33" si="12">H22/$K$17</f>
        <v>1.5568862275449102E-2</v>
      </c>
      <c r="I33" s="8">
        <f t="shared" si="12"/>
        <v>5.9880239520958087E-3</v>
      </c>
      <c r="O33" s="9">
        <v>0.14131736526946106</v>
      </c>
      <c r="Q33">
        <f t="shared" ref="Q33:Q39" si="13">SUMPRODUCT(E49:L49,N49:U49)</f>
        <v>-1.990257694411969</v>
      </c>
    </row>
    <row r="34" spans="1:21" x14ac:dyDescent="0.3">
      <c r="A34" s="7" t="s">
        <v>11</v>
      </c>
      <c r="B34" s="2"/>
      <c r="C34" s="2"/>
      <c r="D34" s="2"/>
      <c r="E34" s="2"/>
      <c r="F34" s="2"/>
      <c r="G34" s="8">
        <f t="shared" si="11"/>
        <v>1.437125748502994E-2</v>
      </c>
      <c r="H34" s="8">
        <f t="shared" ref="H34:I34" si="14">H23/$K$17</f>
        <v>1.0778443113772455E-2</v>
      </c>
      <c r="I34" s="8">
        <f t="shared" si="14"/>
        <v>2.5149700598802394E-2</v>
      </c>
      <c r="O34" s="9">
        <v>0.18802395209580838</v>
      </c>
      <c r="Q34">
        <f t="shared" si="13"/>
        <v>-1.7366143095009037</v>
      </c>
    </row>
    <row r="35" spans="1:21" x14ac:dyDescent="0.3">
      <c r="O35" s="9">
        <v>0.13173652694610777</v>
      </c>
      <c r="Q35">
        <f t="shared" si="13"/>
        <v>-1.6599253013592974</v>
      </c>
    </row>
    <row r="36" spans="1:21" x14ac:dyDescent="0.3">
      <c r="O36" s="9">
        <v>0.15089820359281436</v>
      </c>
      <c r="Q36">
        <f t="shared" si="13"/>
        <v>-1.5689124970800272</v>
      </c>
    </row>
    <row r="37" spans="1:21" x14ac:dyDescent="0.3">
      <c r="B37" t="s">
        <v>21</v>
      </c>
      <c r="E37" t="s">
        <v>23</v>
      </c>
      <c r="O37" s="9">
        <v>0.16287425149700599</v>
      </c>
      <c r="Q37">
        <f t="shared" si="13"/>
        <v>-1.489436120841273</v>
      </c>
    </row>
    <row r="38" spans="1:21" x14ac:dyDescent="0.3">
      <c r="B38" t="s">
        <v>22</v>
      </c>
      <c r="C38" s="9">
        <f xml:space="preserve"> - SUMPRODUCT(E39:L39,E40:L40)</f>
        <v>2.5026738248926237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O38" s="9">
        <v>0.13892215568862276</v>
      </c>
      <c r="Q38">
        <f t="shared" si="13"/>
        <v>-1.556318683867395</v>
      </c>
    </row>
    <row r="39" spans="1:21" x14ac:dyDescent="0.3">
      <c r="E39" s="9">
        <f>SUM(B27:B34)</f>
        <v>2.6347305389221556E-2</v>
      </c>
      <c r="F39" s="9">
        <f>SUM(C27:C34)</f>
        <v>5.7485029940119767E-2</v>
      </c>
      <c r="G39" s="9">
        <f t="shared" ref="G39:K39" si="15">SUM(D27:D34)</f>
        <v>0.14730538922155689</v>
      </c>
      <c r="H39" s="9">
        <f t="shared" si="15"/>
        <v>0.21437125748502997</v>
      </c>
      <c r="I39" s="9">
        <f t="shared" si="15"/>
        <v>0.35209580838323351</v>
      </c>
      <c r="J39" s="9">
        <f t="shared" si="15"/>
        <v>0.1377245508982036</v>
      </c>
      <c r="K39" s="9">
        <f t="shared" si="15"/>
        <v>3.3532934131736525E-2</v>
      </c>
      <c r="L39" s="9">
        <f>SUM(I27:I34)</f>
        <v>3.1137724550898201E-2</v>
      </c>
      <c r="O39" s="9">
        <v>5.0299401197604787E-2</v>
      </c>
      <c r="Q39">
        <f t="shared" si="13"/>
        <v>-1.4926140680171258</v>
      </c>
    </row>
    <row r="40" spans="1:21" x14ac:dyDescent="0.3">
      <c r="B40" t="s">
        <v>28</v>
      </c>
      <c r="C40">
        <f xml:space="preserve"> LOG(8,2)</f>
        <v>3</v>
      </c>
      <c r="E40">
        <f>LOG(E39,2)</f>
        <v>-5.2462007687241181</v>
      </c>
      <c r="F40">
        <f t="shared" ref="F40:L40" si="16">LOG(F39,2)</f>
        <v>-4.1206698866402585</v>
      </c>
      <c r="G40">
        <f t="shared" si="16"/>
        <v>-2.7631178820221747</v>
      </c>
      <c r="H40">
        <f t="shared" si="16"/>
        <v>-2.2218166100971581</v>
      </c>
      <c r="I40">
        <f t="shared" si="16"/>
        <v>-1.5059600425250501</v>
      </c>
      <c r="J40">
        <f t="shared" si="16"/>
        <v>-2.8601423364170393</v>
      </c>
      <c r="K40">
        <f t="shared" si="16"/>
        <v>-4.8982774653038108</v>
      </c>
      <c r="L40">
        <f t="shared" si="16"/>
        <v>-5.0051926692203228</v>
      </c>
    </row>
    <row r="42" spans="1:21" x14ac:dyDescent="0.3">
      <c r="B42" t="s">
        <v>26</v>
      </c>
      <c r="E42" t="s">
        <v>24</v>
      </c>
    </row>
    <row r="43" spans="1:21" x14ac:dyDescent="0.3">
      <c r="B43" t="s">
        <v>27</v>
      </c>
      <c r="C43" s="9">
        <f>(C40-C38)/C40</f>
        <v>0.16577539170245878</v>
      </c>
      <c r="E43">
        <v>1</v>
      </c>
      <c r="F43">
        <v>2</v>
      </c>
      <c r="G43">
        <v>3</v>
      </c>
      <c r="H43">
        <v>4</v>
      </c>
      <c r="I43">
        <v>5</v>
      </c>
      <c r="J43">
        <v>6</v>
      </c>
      <c r="K43">
        <v>7</v>
      </c>
      <c r="L43">
        <v>8</v>
      </c>
    </row>
    <row r="44" spans="1:21" x14ac:dyDescent="0.3">
      <c r="E44" s="9">
        <f>SUM(B27:I27)</f>
        <v>3.5928143712574849E-2</v>
      </c>
      <c r="F44" s="9">
        <f>SUM(B28:I28)</f>
        <v>0.14131736526946106</v>
      </c>
      <c r="G44" s="9">
        <f>SUM(B29:I29)</f>
        <v>0.18802395209580838</v>
      </c>
      <c r="H44" s="9">
        <f>SUM(B30:I30)</f>
        <v>0.13173652694610777</v>
      </c>
      <c r="I44" s="9">
        <f>SUM(B31:I31)</f>
        <v>0.15089820359281436</v>
      </c>
      <c r="J44" s="9">
        <f>SUM(B32:I32)</f>
        <v>0.16287425149700599</v>
      </c>
      <c r="K44" s="9">
        <f>SUM(B33:I33)</f>
        <v>0.13892215568862276</v>
      </c>
      <c r="L44" s="9">
        <f>SUM(B34:I34)</f>
        <v>5.0299401197604787E-2</v>
      </c>
    </row>
    <row r="47" spans="1:21" x14ac:dyDescent="0.3">
      <c r="B47" t="s">
        <v>29</v>
      </c>
      <c r="E47" t="s">
        <v>25</v>
      </c>
      <c r="N47" t="s">
        <v>31</v>
      </c>
    </row>
    <row r="48" spans="1:21" x14ac:dyDescent="0.3">
      <c r="B48" t="s">
        <v>30</v>
      </c>
      <c r="C48" s="9">
        <f xml:space="preserve"> - SUMPRODUCT(O32:O39,Q32:Q39)</f>
        <v>1.6473618201832245</v>
      </c>
      <c r="E48" s="8">
        <f>B27/$O32</f>
        <v>0.53333333333333333</v>
      </c>
      <c r="F48" s="8">
        <f t="shared" ref="F48:G52" si="17">C27/$O32</f>
        <v>0.33333333333333337</v>
      </c>
      <c r="G48" s="8">
        <f t="shared" si="17"/>
        <v>0.13333333333333333</v>
      </c>
      <c r="H48" s="8"/>
      <c r="I48" s="8"/>
      <c r="J48" s="8"/>
      <c r="K48" s="8"/>
      <c r="L48" s="8"/>
      <c r="N48" s="8">
        <f>LOG(E48,2)</f>
        <v>-0.9068905956085187</v>
      </c>
      <c r="O48" s="8">
        <f t="shared" ref="O48:U55" si="18">LOG(F48,2)</f>
        <v>-1.5849625007211561</v>
      </c>
      <c r="P48" s="8">
        <f t="shared" si="18"/>
        <v>-2.9068905956085187</v>
      </c>
      <c r="Q48" s="8"/>
      <c r="R48" s="8"/>
      <c r="S48" s="8"/>
      <c r="T48" s="8"/>
      <c r="U48" s="8"/>
    </row>
    <row r="49" spans="2:21" x14ac:dyDescent="0.3">
      <c r="E49" s="8">
        <f>B28/$O33</f>
        <v>5.0847457627118647E-2</v>
      </c>
      <c r="F49" s="8">
        <f t="shared" ref="F49:F51" si="19">C28/$O33</f>
        <v>0.16101694915254239</v>
      </c>
      <c r="G49" s="8">
        <f t="shared" si="17"/>
        <v>0.45762711864406785</v>
      </c>
      <c r="H49" s="8">
        <f t="shared" ref="H49:H53" si="20">E28/$O33</f>
        <v>0.22033898305084748</v>
      </c>
      <c r="I49" s="8">
        <f t="shared" ref="I49:I54" si="21">F28/$O33</f>
        <v>0.11016949152542374</v>
      </c>
      <c r="J49" s="8"/>
      <c r="K49" s="8"/>
      <c r="L49" s="8"/>
      <c r="N49" s="8">
        <f t="shared" ref="N49:N55" si="22">LOG(E49,2)</f>
        <v>-4.2976805486406855</v>
      </c>
      <c r="O49" s="8">
        <f t="shared" si="18"/>
        <v>-2.6347155359182555</v>
      </c>
      <c r="P49" s="8">
        <f t="shared" si="18"/>
        <v>-1.1277555471983727</v>
      </c>
      <c r="Q49" s="8">
        <f t="shared" si="18"/>
        <v>-2.1822033312207489</v>
      </c>
      <c r="R49" s="8">
        <f t="shared" si="18"/>
        <v>-3.1822033312207489</v>
      </c>
      <c r="S49" s="8"/>
      <c r="T49" s="8"/>
      <c r="U49" s="8"/>
    </row>
    <row r="50" spans="2:21" x14ac:dyDescent="0.3">
      <c r="B50" t="s">
        <v>32</v>
      </c>
      <c r="C50" s="9">
        <f>C38-C48</f>
        <v>0.85531200470939917</v>
      </c>
      <c r="E50" s="8"/>
      <c r="F50" s="8">
        <f t="shared" si="19"/>
        <v>7.0063694267515922E-2</v>
      </c>
      <c r="G50" s="8">
        <f t="shared" si="17"/>
        <v>0.24840764331210191</v>
      </c>
      <c r="H50" s="8">
        <f t="shared" si="20"/>
        <v>0.48407643312101911</v>
      </c>
      <c r="I50" s="8">
        <f t="shared" si="21"/>
        <v>0.19745222929936307</v>
      </c>
      <c r="J50" s="8"/>
      <c r="K50" s="8"/>
      <c r="L50" s="8"/>
      <c r="N50" s="8"/>
      <c r="O50" s="8">
        <f t="shared" si="18"/>
        <v>-3.8351891302543297</v>
      </c>
      <c r="P50" s="8">
        <f t="shared" si="18"/>
        <v>-2.0092185300293788</v>
      </c>
      <c r="Q50" s="8">
        <f t="shared" si="18"/>
        <v>-1.0466932354480416</v>
      </c>
      <c r="R50" s="8">
        <f t="shared" si="18"/>
        <v>-2.3404244385047517</v>
      </c>
      <c r="S50" s="8"/>
      <c r="T50" s="8"/>
      <c r="U50" s="8"/>
    </row>
    <row r="51" spans="2:21" x14ac:dyDescent="0.3">
      <c r="E51" s="8"/>
      <c r="F51" s="8">
        <f t="shared" si="19"/>
        <v>7.2727272727272738E-2</v>
      </c>
      <c r="G51" s="8">
        <f t="shared" si="17"/>
        <v>0.12727272727272729</v>
      </c>
      <c r="H51" s="8">
        <f t="shared" si="20"/>
        <v>0.28181818181818186</v>
      </c>
      <c r="I51" s="8">
        <f t="shared" si="21"/>
        <v>0.51818181818181819</v>
      </c>
      <c r="J51" s="8"/>
      <c r="K51" s="8"/>
      <c r="L51" s="8"/>
      <c r="N51" s="8"/>
      <c r="O51" s="8">
        <f t="shared" si="18"/>
        <v>-3.7813597135246599</v>
      </c>
      <c r="P51" s="8">
        <f t="shared" si="18"/>
        <v>-2.9740047914670558</v>
      </c>
      <c r="Q51" s="8">
        <f t="shared" si="18"/>
        <v>-1.8271634031377844</v>
      </c>
      <c r="R51" s="8">
        <f t="shared" si="18"/>
        <v>-0.94846969935991798</v>
      </c>
      <c r="S51" s="8"/>
      <c r="T51" s="8"/>
      <c r="U51" s="8"/>
    </row>
    <row r="52" spans="2:21" x14ac:dyDescent="0.3">
      <c r="B52" t="s">
        <v>33</v>
      </c>
      <c r="E52" s="8"/>
      <c r="F52" s="8"/>
      <c r="G52" s="8">
        <f t="shared" si="17"/>
        <v>9.5238095238095247E-2</v>
      </c>
      <c r="H52" s="8">
        <f t="shared" si="20"/>
        <v>0.23015873015873017</v>
      </c>
      <c r="I52" s="8">
        <f t="shared" si="21"/>
        <v>0.58730158730158732</v>
      </c>
      <c r="J52" s="8">
        <f t="shared" ref="J52:K55" si="23">G31/$O36</f>
        <v>8.7301587301587297E-2</v>
      </c>
      <c r="K52" s="8"/>
      <c r="L52" s="8"/>
      <c r="N52" s="8"/>
      <c r="O52" s="8"/>
      <c r="P52" s="8">
        <f t="shared" si="18"/>
        <v>-3.3923174227787602</v>
      </c>
      <c r="Q52" s="8">
        <f t="shared" si="18"/>
        <v>-2.119298928372344</v>
      </c>
      <c r="R52" s="8">
        <f t="shared" si="18"/>
        <v>-0.76782655787096665</v>
      </c>
      <c r="S52" s="8">
        <f t="shared" si="18"/>
        <v>-3.517848304862619</v>
      </c>
      <c r="T52" s="8"/>
      <c r="U52" s="8"/>
    </row>
    <row r="53" spans="2:21" x14ac:dyDescent="0.3">
      <c r="B53" s="10" t="s">
        <v>34</v>
      </c>
      <c r="C53">
        <f xml:space="preserve"> 3.75*10^-3</f>
        <v>3.7499999999999999E-3</v>
      </c>
      <c r="E53" s="8"/>
      <c r="F53" s="8"/>
      <c r="G53" s="8"/>
      <c r="H53" s="8">
        <f t="shared" si="20"/>
        <v>0.125</v>
      </c>
      <c r="I53" s="8">
        <f t="shared" si="21"/>
        <v>0.61029411764705888</v>
      </c>
      <c r="J53" s="8">
        <f t="shared" si="23"/>
        <v>0.22058823529411764</v>
      </c>
      <c r="K53" s="8">
        <f t="shared" ref="K53:K55" si="24">H32/$O37</f>
        <v>4.4117647058823525E-2</v>
      </c>
      <c r="L53" s="8"/>
      <c r="N53" s="8"/>
      <c r="O53" s="8"/>
      <c r="P53" s="8"/>
      <c r="Q53" s="8">
        <f t="shared" si="18"/>
        <v>-3</v>
      </c>
      <c r="R53" s="8">
        <f t="shared" si="18"/>
        <v>-0.71242340990341457</v>
      </c>
      <c r="S53" s="8">
        <f t="shared" si="18"/>
        <v>-2.1805722456418208</v>
      </c>
      <c r="T53" s="8">
        <f t="shared" si="18"/>
        <v>-4.502500340529183</v>
      </c>
      <c r="U53" s="8"/>
    </row>
    <row r="54" spans="2:21" x14ac:dyDescent="0.3">
      <c r="E54" s="8"/>
      <c r="F54" s="8"/>
      <c r="G54" s="8"/>
      <c r="H54" s="8"/>
      <c r="I54" s="8">
        <f t="shared" si="21"/>
        <v>0.31034482758620691</v>
      </c>
      <c r="J54" s="8">
        <f t="shared" si="23"/>
        <v>0.53448275862068961</v>
      </c>
      <c r="K54" s="8">
        <f t="shared" si="24"/>
        <v>0.11206896551724138</v>
      </c>
      <c r="L54" s="8">
        <f t="shared" ref="L54:L55" si="25">I33/$O38</f>
        <v>4.3103448275862072E-2</v>
      </c>
      <c r="N54" s="8"/>
      <c r="O54" s="8"/>
      <c r="P54" s="8"/>
      <c r="Q54" s="8"/>
      <c r="R54" s="8">
        <f t="shared" si="18"/>
        <v>-1.6880559936852597</v>
      </c>
      <c r="S54" s="8">
        <f t="shared" si="18"/>
        <v>-0.90378468474069706</v>
      </c>
      <c r="T54" s="8">
        <f t="shared" si="18"/>
        <v>-3.1575412769864797</v>
      </c>
      <c r="U54" s="8">
        <f t="shared" si="18"/>
        <v>-4.5360529002402092</v>
      </c>
    </row>
    <row r="55" spans="2:21" x14ac:dyDescent="0.3">
      <c r="B55" s="11" t="s">
        <v>35</v>
      </c>
      <c r="C55" s="9">
        <f>C38/C53</f>
        <v>667.37968663803304</v>
      </c>
      <c r="E55" s="8"/>
      <c r="F55" s="8"/>
      <c r="G55" s="8"/>
      <c r="H55" s="8"/>
      <c r="I55" s="8"/>
      <c r="J55" s="8">
        <f t="shared" si="23"/>
        <v>0.28571428571428575</v>
      </c>
      <c r="K55" s="8">
        <f t="shared" si="24"/>
        <v>0.2142857142857143</v>
      </c>
      <c r="L55" s="8">
        <f t="shared" si="25"/>
        <v>0.5</v>
      </c>
      <c r="N55" s="8"/>
      <c r="O55" s="8"/>
      <c r="P55" s="8"/>
      <c r="Q55" s="8"/>
      <c r="R55" s="8"/>
      <c r="S55" s="8">
        <f t="shared" si="18"/>
        <v>-1.807354922057604</v>
      </c>
      <c r="T55" s="8">
        <f t="shared" si="18"/>
        <v>-2.2223924213364481</v>
      </c>
      <c r="U55" s="8">
        <f t="shared" si="18"/>
        <v>-1</v>
      </c>
    </row>
    <row r="57" spans="2:21" x14ac:dyDescent="0.3">
      <c r="B57" t="s">
        <v>36</v>
      </c>
    </row>
    <row r="58" spans="2:21" x14ac:dyDescent="0.3">
      <c r="B58" s="10" t="s">
        <v>37</v>
      </c>
      <c r="C58">
        <f xml:space="preserve"> 1.25 * 10^-3</f>
        <v>1.25E-3</v>
      </c>
      <c r="E58" t="s">
        <v>40</v>
      </c>
      <c r="F58">
        <v>4</v>
      </c>
      <c r="H58" s="13" t="s">
        <v>41</v>
      </c>
    </row>
    <row r="60" spans="2:21" x14ac:dyDescent="0.3">
      <c r="B60" t="s">
        <v>38</v>
      </c>
      <c r="C60">
        <f>1/C58</f>
        <v>800</v>
      </c>
    </row>
    <row r="62" spans="2:21" x14ac:dyDescent="0.3">
      <c r="B62" s="12" t="s">
        <v>39</v>
      </c>
      <c r="C62">
        <f xml:space="preserve"> C38/F58/C58</f>
        <v>500.53476497852472</v>
      </c>
      <c r="D62" s="13" t="s">
        <v>42</v>
      </c>
      <c r="E62">
        <f>C38/F58</f>
        <v>0.62566845622315592</v>
      </c>
      <c r="F6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2022-10-20T17:35:58Z</dcterms:created>
  <dcterms:modified xsi:type="dcterms:W3CDTF">2022-10-20T22:16:33Z</dcterms:modified>
</cp:coreProperties>
</file>