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s\Documents\Универ\САиИО\Курсач\"/>
    </mc:Choice>
  </mc:AlternateContent>
  <xr:revisionPtr revIDLastSave="0" documentId="13_ncr:1_{01924CA8-86B3-401C-A4DF-97C1C09E4EE7}" xr6:coauthVersionLast="47" xr6:coauthVersionMax="47" xr10:uidLastSave="{00000000-0000-0000-0000-000000000000}"/>
  <bookViews>
    <workbookView xWindow="-108" yWindow="-108" windowWidth="23256" windowHeight="12456" xr2:uid="{F89A8809-9A32-4046-9D9F-9EBA1942EDCA}"/>
  </bookViews>
  <sheets>
    <sheet name="Лист1" sheetId="1" r:id="rId1"/>
  </sheets>
  <definedNames>
    <definedName name="solver_adj" localSheetId="0" hidden="1">Лист1!$L$76:$M$76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Лист1!$L$76:$M$76</definedName>
    <definedName name="solver_lhs2" localSheetId="0" hidden="1">Лист1!$P$79</definedName>
    <definedName name="solver_lhs3" localSheetId="0" hidden="1">Лист1!$P$80</definedName>
    <definedName name="solver_lhs4" localSheetId="0" hidden="1">Лист1!$P$81</definedName>
    <definedName name="solver_lhs5" localSheetId="0" hidden="1">Лист1!$P$82</definedName>
    <definedName name="solver_lhs6" localSheetId="0" hidden="1">Лист1!$P$83</definedName>
    <definedName name="solver_lhs7" localSheetId="0" hidden="1">Лист1!$P$84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Лист1!$T$74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hs1" localSheetId="0" hidden="1">"целое"</definedName>
    <definedName name="solver_rhs2" localSheetId="0" hidden="1">Лист1!$O$79</definedName>
    <definedName name="solver_rhs3" localSheetId="0" hidden="1">Лист1!$O$80</definedName>
    <definedName name="solver_rhs4" localSheetId="0" hidden="1">Лист1!$O$81</definedName>
    <definedName name="solver_rhs5" localSheetId="0" hidden="1">Лист1!$O$82</definedName>
    <definedName name="solver_rhs6" localSheetId="0" hidden="1">Лист1!$O$83</definedName>
    <definedName name="solver_rhs7" localSheetId="0" hidden="1">Лист1!$O$84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4" i="1" l="1"/>
  <c r="Q84" i="1" s="1"/>
  <c r="T74" i="1"/>
  <c r="P80" i="1"/>
  <c r="Q80" i="1" s="1"/>
  <c r="P81" i="1"/>
  <c r="Q81" i="1" s="1"/>
  <c r="P82" i="1"/>
  <c r="Q82" i="1" s="1"/>
  <c r="P83" i="1"/>
  <c r="Q83" i="1" s="1"/>
  <c r="N75" i="1"/>
  <c r="L75" i="1"/>
  <c r="P79" i="1"/>
  <c r="Q79" i="1" s="1"/>
  <c r="M54" i="1"/>
  <c r="M55" i="1"/>
  <c r="M56" i="1"/>
  <c r="M57" i="1"/>
  <c r="M58" i="1"/>
  <c r="M59" i="1"/>
  <c r="M60" i="1"/>
  <c r="K49" i="1" l="1"/>
  <c r="K48" i="1"/>
  <c r="K47" i="1"/>
  <c r="K46" i="1"/>
  <c r="K45" i="1"/>
  <c r="K44" i="1"/>
  <c r="K38" i="1"/>
  <c r="K37" i="1"/>
  <c r="K36" i="1"/>
  <c r="K35" i="1"/>
  <c r="K34" i="1"/>
  <c r="K33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<sst xmlns="http://schemas.openxmlformats.org/spreadsheetml/2006/main" count="137" uniqueCount="41">
  <si>
    <t>Базис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</si>
  <si>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</si>
  <si>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</si>
  <si>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</si>
  <si>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</si>
  <si>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</si>
  <si>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</si>
  <si>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</si>
  <si>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</si>
  <si>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</si>
  <si>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Решение</t>
  </si>
  <si>
    <t>E</t>
  </si>
  <si>
    <t>-W</t>
  </si>
  <si>
    <t xml:space="preserve">Симплекс отношения: </t>
  </si>
  <si>
    <t>5.1</t>
  </si>
  <si>
    <t>Переменная</t>
  </si>
  <si>
    <t>Название ресурса</t>
  </si>
  <si>
    <t>Значение</t>
  </si>
  <si>
    <t>Ценность</t>
  </si>
  <si>
    <t>Статус</t>
  </si>
  <si>
    <t>Багажные вагоны</t>
  </si>
  <si>
    <t>Почтовые вагоны</t>
  </si>
  <si>
    <t>Купейные вагоны</t>
  </si>
  <si>
    <t>Мягкие вагоны</t>
  </si>
  <si>
    <t>Плацкартные вагоны</t>
  </si>
  <si>
    <t>Дефицитный</t>
  </si>
  <si>
    <t>Недефицитный</t>
  </si>
  <si>
    <t>hti</t>
  </si>
  <si>
    <t>d</t>
  </si>
  <si>
    <t>Количество поездов</t>
  </si>
  <si>
    <t>Скорые</t>
  </si>
  <si>
    <t>Пассажирские</t>
  </si>
  <si>
    <t>→ max</t>
  </si>
  <si>
    <t>Места</t>
  </si>
  <si>
    <t>Ограничения</t>
  </si>
  <si>
    <t>&lt;=</t>
  </si>
  <si>
    <t>&gt;=</t>
  </si>
  <si>
    <t>Целевая функция</t>
  </si>
  <si>
    <t>Ост.</t>
  </si>
  <si>
    <t>Исп.</t>
  </si>
  <si>
    <t>Пр.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</si>
</sst>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.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2" fontId="0" fillId="0" borderId="0" xfId="1" applyNumberFormat="1" applyFon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BA96D-7598-4D52-BA37-67642CD9E1A7}">
  <dimension ref="A1:T84"/>
  <sheetViews>
    <sheetView tabSelected="1" topLeftCell="A57" workbookViewId="0">
      <selection activeCell="I75" sqref="I75"/>
    </sheetView>
  </sheetViews>
  <sheetFormatPr defaultRowHeight="14.4" x14ac:dyDescent="0.3"/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6" x14ac:dyDescent="0.3">
      <c r="A2" s="1" t="s">
        <v>11</v>
      </c>
      <c r="B2" s="1">
        <v>-626</v>
      </c>
      <c r="C2" s="1">
        <v>-656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5.6" x14ac:dyDescent="0.3">
      <c r="A3" s="2" t="s">
        <v>12</v>
      </c>
      <c r="B3" s="1">
        <v>-1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-1</v>
      </c>
    </row>
    <row r="4" spans="1:11" ht="15.6" x14ac:dyDescent="0.3">
      <c r="A4" s="1" t="s">
        <v>3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12</v>
      </c>
    </row>
    <row r="5" spans="1:11" ht="15.6" x14ac:dyDescent="0.3">
      <c r="A5" s="1" t="s">
        <v>4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8</v>
      </c>
    </row>
    <row r="6" spans="1:11" ht="15.6" x14ac:dyDescent="0.3">
      <c r="A6" s="1" t="s">
        <v>5</v>
      </c>
      <c r="B6" s="1">
        <v>5</v>
      </c>
      <c r="C6" s="1">
        <v>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81</v>
      </c>
    </row>
    <row r="7" spans="1:11" ht="15.6" x14ac:dyDescent="0.3">
      <c r="A7" s="1" t="s">
        <v>6</v>
      </c>
      <c r="B7" s="1">
        <v>6</v>
      </c>
      <c r="C7" s="1">
        <v>4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70</v>
      </c>
    </row>
    <row r="8" spans="1:11" ht="15.6" x14ac:dyDescent="0.3">
      <c r="A8" s="1" t="s">
        <v>7</v>
      </c>
      <c r="B8" s="1">
        <v>3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26</v>
      </c>
    </row>
    <row r="9" spans="1:11" ht="15.6" x14ac:dyDescent="0.3">
      <c r="A9" s="1" t="s">
        <v>9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-1</v>
      </c>
      <c r="J9" s="1">
        <v>1</v>
      </c>
      <c r="K9" s="1">
        <v>1</v>
      </c>
    </row>
    <row r="11" spans="1:11" ht="15.6" x14ac:dyDescent="0.3">
      <c r="A11" s="3" t="s">
        <v>13</v>
      </c>
      <c r="D11" s="1" t="s">
        <v>3</v>
      </c>
      <c r="E11" s="4">
        <f t="shared" ref="E11:E16" si="0">K4/B4</f>
        <v>12</v>
      </c>
    </row>
    <row r="12" spans="1:11" ht="15.6" x14ac:dyDescent="0.3">
      <c r="D12" s="1" t="s">
        <v>4</v>
      </c>
      <c r="E12" s="4">
        <f t="shared" si="0"/>
        <v>8</v>
      </c>
    </row>
    <row r="13" spans="1:11" ht="15.6" x14ac:dyDescent="0.3">
      <c r="D13" s="1" t="s">
        <v>5</v>
      </c>
      <c r="E13" s="4">
        <f t="shared" si="0"/>
        <v>16.2</v>
      </c>
    </row>
    <row r="14" spans="1:11" ht="15.6" x14ac:dyDescent="0.3">
      <c r="D14" s="1" t="s">
        <v>6</v>
      </c>
      <c r="E14" s="4">
        <f t="shared" si="0"/>
        <v>11.666666666666666</v>
      </c>
    </row>
    <row r="15" spans="1:11" ht="15.6" x14ac:dyDescent="0.3">
      <c r="D15" s="1" t="s">
        <v>7</v>
      </c>
      <c r="E15" s="4">
        <f t="shared" si="0"/>
        <v>8.6666666666666661</v>
      </c>
    </row>
    <row r="16" spans="1:11" ht="15.6" x14ac:dyDescent="0.3">
      <c r="D16" s="1" t="s">
        <v>9</v>
      </c>
      <c r="E16" s="4">
        <f t="shared" si="0"/>
        <v>1</v>
      </c>
    </row>
    <row r="18" spans="1:11" x14ac:dyDescent="0.3">
      <c r="A18">
        <v>3</v>
      </c>
    </row>
    <row r="19" spans="1:11" ht="15.6" x14ac:dyDescent="0.3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</row>
    <row r="20" spans="1:11" ht="15.6" x14ac:dyDescent="0.3">
      <c r="A20" s="1" t="s">
        <v>11</v>
      </c>
      <c r="B20" s="1">
        <v>0</v>
      </c>
      <c r="C20" s="1">
        <v>-656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-626</v>
      </c>
      <c r="J20" s="1">
        <v>626</v>
      </c>
      <c r="K20" s="1">
        <v>626</v>
      </c>
    </row>
    <row r="21" spans="1:11" ht="15.6" x14ac:dyDescent="0.3">
      <c r="A21" s="2" t="s">
        <v>12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</row>
    <row r="22" spans="1:11" ht="15.6" x14ac:dyDescent="0.3">
      <c r="A22" s="1" t="s">
        <v>3</v>
      </c>
      <c r="B22" s="1">
        <v>0</v>
      </c>
      <c r="C22" s="1">
        <v>1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-1</v>
      </c>
      <c r="K22" s="1">
        <v>11</v>
      </c>
    </row>
    <row r="23" spans="1:11" ht="15.6" x14ac:dyDescent="0.3">
      <c r="A23" s="1" t="s">
        <v>4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-1</v>
      </c>
      <c r="K23" s="1">
        <v>7</v>
      </c>
    </row>
    <row r="24" spans="1:11" ht="15.6" x14ac:dyDescent="0.3">
      <c r="A24" s="1" t="s">
        <v>5</v>
      </c>
      <c r="B24" s="1">
        <v>0</v>
      </c>
      <c r="C24" s="1">
        <v>8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-5</v>
      </c>
      <c r="K24" s="1">
        <v>76</v>
      </c>
    </row>
    <row r="25" spans="1:11" ht="15.6" x14ac:dyDescent="0.3">
      <c r="A25" s="1" t="s">
        <v>6</v>
      </c>
      <c r="B25" s="1">
        <v>0</v>
      </c>
      <c r="C25" s="1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6</v>
      </c>
      <c r="J25" s="1">
        <v>-6</v>
      </c>
      <c r="K25" s="1">
        <v>64</v>
      </c>
    </row>
    <row r="26" spans="1:11" ht="15.6" x14ac:dyDescent="0.3">
      <c r="A26" s="1" t="s">
        <v>7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3</v>
      </c>
      <c r="J26" s="1">
        <v>-3</v>
      </c>
      <c r="K26" s="1">
        <v>23</v>
      </c>
    </row>
    <row r="27" spans="1:11" ht="15.6" x14ac:dyDescent="0.3">
      <c r="A27" s="1" t="s">
        <v>1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-1</v>
      </c>
      <c r="J27" s="1">
        <v>1</v>
      </c>
      <c r="K27" s="1">
        <v>1</v>
      </c>
    </row>
    <row r="30" spans="1:11" x14ac:dyDescent="0.3">
      <c r="A30">
        <v>4</v>
      </c>
    </row>
    <row r="31" spans="1:11" ht="15.6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10</v>
      </c>
    </row>
    <row r="32" spans="1:11" ht="15.6" x14ac:dyDescent="0.3">
      <c r="A32" s="1" t="s">
        <v>11</v>
      </c>
      <c r="B32" s="1">
        <v>0</v>
      </c>
      <c r="C32" s="1">
        <v>-656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-626</v>
      </c>
      <c r="J32" s="1">
        <v>626</v>
      </c>
    </row>
    <row r="33" spans="1:11" ht="15.6" x14ac:dyDescent="0.3">
      <c r="A33" s="1" t="s">
        <v>3</v>
      </c>
      <c r="B33" s="1">
        <v>0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11</v>
      </c>
      <c r="K33">
        <f>J33/C33</f>
        <v>11</v>
      </c>
    </row>
    <row r="34" spans="1:11" ht="15.6" x14ac:dyDescent="0.3">
      <c r="A34" s="1" t="s">
        <v>4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7</v>
      </c>
      <c r="K34" t="e">
        <f t="shared" ref="K34:K38" si="1">J34/C34</f>
        <v>#DIV/0!</v>
      </c>
    </row>
    <row r="35" spans="1:11" ht="15.6" x14ac:dyDescent="0.3">
      <c r="A35" s="1" t="s">
        <v>5</v>
      </c>
      <c r="B35" s="1">
        <v>0</v>
      </c>
      <c r="C35" s="1">
        <v>8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5</v>
      </c>
      <c r="J35" s="1">
        <v>76</v>
      </c>
      <c r="K35">
        <f t="shared" si="1"/>
        <v>9.5</v>
      </c>
    </row>
    <row r="36" spans="1:11" ht="15.6" x14ac:dyDescent="0.3">
      <c r="A36" s="1" t="s">
        <v>6</v>
      </c>
      <c r="B36" s="1">
        <v>0</v>
      </c>
      <c r="C36" s="1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6</v>
      </c>
      <c r="J36" s="1">
        <v>64</v>
      </c>
      <c r="K36">
        <f t="shared" si="1"/>
        <v>16</v>
      </c>
    </row>
    <row r="37" spans="1:11" ht="15.6" x14ac:dyDescent="0.3">
      <c r="A37" s="1" t="s">
        <v>7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3</v>
      </c>
      <c r="J37" s="1">
        <v>23</v>
      </c>
      <c r="K37">
        <f t="shared" si="1"/>
        <v>23</v>
      </c>
    </row>
    <row r="38" spans="1:11" ht="15.6" x14ac:dyDescent="0.3">
      <c r="A38" s="1" t="s">
        <v>1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-1</v>
      </c>
      <c r="J38" s="1">
        <v>1</v>
      </c>
      <c r="K38" t="e">
        <f t="shared" si="1"/>
        <v>#DIV/0!</v>
      </c>
    </row>
    <row r="41" spans="1:11" x14ac:dyDescent="0.3">
      <c r="A41">
        <v>5</v>
      </c>
    </row>
    <row r="42" spans="1:11" ht="15.6" x14ac:dyDescent="0.3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10</v>
      </c>
    </row>
    <row r="43" spans="1:11" ht="15.6" x14ac:dyDescent="0.3">
      <c r="A43" s="1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82</v>
      </c>
      <c r="G43" s="1">
        <v>0</v>
      </c>
      <c r="H43" s="1">
        <v>0</v>
      </c>
      <c r="I43" s="1">
        <v>-216</v>
      </c>
      <c r="J43" s="1">
        <v>6858</v>
      </c>
    </row>
    <row r="44" spans="1:11" ht="15.6" x14ac:dyDescent="0.3">
      <c r="A44" s="1" t="s">
        <v>3</v>
      </c>
      <c r="B44" s="1">
        <v>0</v>
      </c>
      <c r="C44" s="1">
        <v>0</v>
      </c>
      <c r="D44" s="1">
        <v>1</v>
      </c>
      <c r="E44" s="1">
        <v>0</v>
      </c>
      <c r="F44" s="1">
        <v>-0.125</v>
      </c>
      <c r="G44" s="1">
        <v>0</v>
      </c>
      <c r="H44" s="1">
        <v>0</v>
      </c>
      <c r="I44" s="1">
        <v>0.375</v>
      </c>
      <c r="J44" s="1">
        <v>1.5</v>
      </c>
      <c r="K44">
        <f t="shared" ref="K44:K49" si="2">J44/I44</f>
        <v>4</v>
      </c>
    </row>
    <row r="45" spans="1:11" ht="15.6" x14ac:dyDescent="0.3">
      <c r="A45" s="1" t="s">
        <v>4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7</v>
      </c>
      <c r="K45">
        <f t="shared" si="2"/>
        <v>7</v>
      </c>
    </row>
    <row r="46" spans="1:11" ht="15.6" x14ac:dyDescent="0.3">
      <c r="A46" s="1" t="s">
        <v>2</v>
      </c>
      <c r="B46" s="1">
        <v>0</v>
      </c>
      <c r="C46" s="1">
        <v>1</v>
      </c>
      <c r="D46" s="1">
        <v>0</v>
      </c>
      <c r="E46" s="1">
        <v>0</v>
      </c>
      <c r="F46" s="1">
        <v>0.125</v>
      </c>
      <c r="G46" s="1">
        <v>0</v>
      </c>
      <c r="H46" s="1">
        <v>0</v>
      </c>
      <c r="I46" s="1">
        <v>0.625</v>
      </c>
      <c r="J46" s="1">
        <v>9.5</v>
      </c>
      <c r="K46">
        <f t="shared" si="2"/>
        <v>15.2</v>
      </c>
    </row>
    <row r="47" spans="1:11" ht="15.6" x14ac:dyDescent="0.3">
      <c r="A47" s="1" t="s">
        <v>6</v>
      </c>
      <c r="B47" s="1">
        <v>0</v>
      </c>
      <c r="C47" s="1">
        <v>0</v>
      </c>
      <c r="D47" s="1">
        <v>0</v>
      </c>
      <c r="E47" s="1">
        <v>0</v>
      </c>
      <c r="F47" s="1">
        <v>-0.5</v>
      </c>
      <c r="G47" s="1">
        <v>1</v>
      </c>
      <c r="H47" s="1">
        <v>0</v>
      </c>
      <c r="I47" s="5">
        <v>3.5</v>
      </c>
      <c r="J47" s="1">
        <v>26</v>
      </c>
      <c r="K47">
        <f t="shared" si="2"/>
        <v>7.4285714285714288</v>
      </c>
    </row>
    <row r="48" spans="1:11" ht="15.6" x14ac:dyDescent="0.3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-0.125</v>
      </c>
      <c r="G48" s="1">
        <v>0</v>
      </c>
      <c r="H48" s="1">
        <v>1</v>
      </c>
      <c r="I48" s="1">
        <v>2.375</v>
      </c>
      <c r="J48" s="1">
        <v>13.5</v>
      </c>
      <c r="K48">
        <f t="shared" si="2"/>
        <v>5.6842105263157894</v>
      </c>
    </row>
    <row r="49" spans="1:18" ht="15.6" x14ac:dyDescent="0.3">
      <c r="A49" s="1" t="s">
        <v>1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-1</v>
      </c>
      <c r="J49" s="1">
        <v>1</v>
      </c>
      <c r="K49">
        <f t="shared" si="2"/>
        <v>-1</v>
      </c>
    </row>
    <row r="52" spans="1:18" x14ac:dyDescent="0.3">
      <c r="A52">
        <v>6</v>
      </c>
    </row>
    <row r="53" spans="1:18" ht="15.6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10</v>
      </c>
    </row>
    <row r="54" spans="1:18" ht="15.6" x14ac:dyDescent="0.3">
      <c r="A54" s="1" t="s">
        <v>11</v>
      </c>
      <c r="B54" s="1">
        <v>0</v>
      </c>
      <c r="C54" s="1">
        <v>0</v>
      </c>
      <c r="D54" s="1">
        <v>576</v>
      </c>
      <c r="E54" s="1">
        <v>0</v>
      </c>
      <c r="F54" s="1">
        <v>10</v>
      </c>
      <c r="G54" s="1">
        <v>0</v>
      </c>
      <c r="H54" s="1">
        <v>0</v>
      </c>
      <c r="I54" s="1">
        <v>0</v>
      </c>
      <c r="J54" s="1">
        <v>7722</v>
      </c>
      <c r="M54">
        <f>F54*$Q$55+J54</f>
        <v>7792</v>
      </c>
      <c r="Q54" t="s">
        <v>27</v>
      </c>
    </row>
    <row r="55" spans="1:18" ht="15.6" x14ac:dyDescent="0.3">
      <c r="A55" s="1" t="s">
        <v>8</v>
      </c>
      <c r="B55" s="1">
        <v>0</v>
      </c>
      <c r="C55" s="1">
        <v>0</v>
      </c>
      <c r="D55" s="1">
        <v>2.6659999999999999</v>
      </c>
      <c r="E55" s="1">
        <v>0</v>
      </c>
      <c r="F55" s="1">
        <v>-0.33300000000000002</v>
      </c>
      <c r="G55" s="1">
        <v>0</v>
      </c>
      <c r="H55" s="1">
        <v>0</v>
      </c>
      <c r="I55" s="1">
        <v>1</v>
      </c>
      <c r="J55" s="1">
        <v>4</v>
      </c>
      <c r="M55">
        <f>F55*$Q$55+J55</f>
        <v>1.669</v>
      </c>
      <c r="Q55">
        <v>7</v>
      </c>
    </row>
    <row r="56" spans="1:18" ht="15.6" x14ac:dyDescent="0.3">
      <c r="A56" s="1" t="s">
        <v>4</v>
      </c>
      <c r="B56" s="1">
        <v>0</v>
      </c>
      <c r="C56" s="1">
        <v>0</v>
      </c>
      <c r="D56" s="1">
        <v>-2.6659999999999999</v>
      </c>
      <c r="E56" s="1">
        <v>1</v>
      </c>
      <c r="F56" s="1">
        <v>0.33300000000000002</v>
      </c>
      <c r="G56" s="1">
        <v>0</v>
      </c>
      <c r="H56" s="1">
        <v>0</v>
      </c>
      <c r="I56" s="1">
        <v>0</v>
      </c>
      <c r="J56" s="1">
        <v>3</v>
      </c>
      <c r="M56">
        <f t="shared" ref="M56:M60" si="3">F56*$Q$55+J56</f>
        <v>5.3309999999999995</v>
      </c>
    </row>
    <row r="57" spans="1:18" ht="15.6" x14ac:dyDescent="0.3">
      <c r="A57" s="1" t="s">
        <v>2</v>
      </c>
      <c r="B57" s="1">
        <v>0</v>
      </c>
      <c r="C57" s="1">
        <v>1</v>
      </c>
      <c r="D57" s="1">
        <v>-1.6659999999999999</v>
      </c>
      <c r="E57" s="1">
        <v>0</v>
      </c>
      <c r="F57" s="1">
        <v>0.33300000000000002</v>
      </c>
      <c r="G57" s="1">
        <v>0</v>
      </c>
      <c r="H57" s="1">
        <v>0</v>
      </c>
      <c r="I57" s="1">
        <v>0</v>
      </c>
      <c r="J57" s="1">
        <v>7</v>
      </c>
      <c r="M57">
        <f t="shared" si="3"/>
        <v>9.3309999999999995</v>
      </c>
    </row>
    <row r="58" spans="1:18" ht="15.6" x14ac:dyDescent="0.3">
      <c r="A58" s="1" t="s">
        <v>6</v>
      </c>
      <c r="B58" s="1">
        <v>0</v>
      </c>
      <c r="C58" s="1">
        <v>0</v>
      </c>
      <c r="D58" s="1">
        <v>-9.3330000000000002</v>
      </c>
      <c r="E58" s="1">
        <v>0</v>
      </c>
      <c r="F58" s="1">
        <v>0.66600000000000004</v>
      </c>
      <c r="G58" s="1">
        <v>1</v>
      </c>
      <c r="H58" s="1">
        <v>0</v>
      </c>
      <c r="I58" s="6">
        <v>0</v>
      </c>
      <c r="J58" s="1">
        <v>12</v>
      </c>
      <c r="M58">
        <f t="shared" si="3"/>
        <v>16.661999999999999</v>
      </c>
    </row>
    <row r="59" spans="1:18" ht="15.6" x14ac:dyDescent="0.3">
      <c r="A59" s="1" t="s">
        <v>7</v>
      </c>
      <c r="B59" s="1">
        <v>0</v>
      </c>
      <c r="C59" s="1">
        <v>0</v>
      </c>
      <c r="D59" s="1">
        <v>-6.3330000000000002</v>
      </c>
      <c r="E59" s="1">
        <v>0</v>
      </c>
      <c r="F59" s="1">
        <v>0.66600000000000004</v>
      </c>
      <c r="G59" s="1">
        <v>0</v>
      </c>
      <c r="H59" s="1">
        <v>1</v>
      </c>
      <c r="I59" s="1">
        <v>0</v>
      </c>
      <c r="J59" s="1">
        <v>4</v>
      </c>
      <c r="M59">
        <f t="shared" si="3"/>
        <v>8.661999999999999</v>
      </c>
    </row>
    <row r="60" spans="1:18" ht="15.6" x14ac:dyDescent="0.3">
      <c r="A60" s="1" t="s">
        <v>1</v>
      </c>
      <c r="B60" s="1">
        <v>1</v>
      </c>
      <c r="C60" s="1">
        <v>0</v>
      </c>
      <c r="D60" s="1">
        <v>2.6659999999999999</v>
      </c>
      <c r="E60" s="1">
        <v>0</v>
      </c>
      <c r="F60" s="1">
        <v>-0.33300000000000002</v>
      </c>
      <c r="G60" s="1">
        <v>0</v>
      </c>
      <c r="H60" s="1">
        <v>0</v>
      </c>
      <c r="I60" s="1">
        <v>0</v>
      </c>
      <c r="J60" s="1">
        <v>5</v>
      </c>
      <c r="M60">
        <f t="shared" si="3"/>
        <v>2.669</v>
      </c>
    </row>
    <row r="61" spans="1:18" x14ac:dyDescent="0.3">
      <c r="P61">
        <v>-5.97</v>
      </c>
      <c r="Q61" t="s">
        <v>28</v>
      </c>
      <c r="R61">
        <v>12.12</v>
      </c>
    </row>
    <row r="63" spans="1:18" ht="15.6" x14ac:dyDescent="0.3">
      <c r="A63" s="7" t="s">
        <v>14</v>
      </c>
    </row>
    <row r="64" spans="1:18" ht="15" customHeight="1" x14ac:dyDescent="0.3">
      <c r="A64" s="8" t="s">
        <v>15</v>
      </c>
      <c r="B64" s="9"/>
      <c r="C64" s="8" t="s">
        <v>16</v>
      </c>
      <c r="D64" s="10"/>
      <c r="E64" s="9"/>
      <c r="F64" s="8" t="s">
        <v>17</v>
      </c>
      <c r="G64" s="9"/>
      <c r="H64" s="8" t="s">
        <v>19</v>
      </c>
      <c r="I64" s="9"/>
      <c r="J64" s="11" t="s">
        <v>18</v>
      </c>
    </row>
    <row r="65" spans="1:20" ht="15.6" x14ac:dyDescent="0.3">
      <c r="A65" s="8" t="s">
        <v>3</v>
      </c>
      <c r="B65" s="9"/>
      <c r="C65" s="8" t="s">
        <v>20</v>
      </c>
      <c r="D65" s="10"/>
      <c r="E65" s="9"/>
      <c r="F65" s="8">
        <v>0</v>
      </c>
      <c r="G65" s="9"/>
      <c r="H65" s="8" t="s">
        <v>25</v>
      </c>
      <c r="I65" s="9"/>
      <c r="J65" s="11">
        <v>576</v>
      </c>
    </row>
    <row r="66" spans="1:20" ht="15.6" x14ac:dyDescent="0.3">
      <c r="A66" s="8" t="s">
        <v>4</v>
      </c>
      <c r="B66" s="9"/>
      <c r="C66" s="8" t="s">
        <v>21</v>
      </c>
      <c r="D66" s="10"/>
      <c r="E66" s="9"/>
      <c r="F66" s="8">
        <v>3</v>
      </c>
      <c r="G66" s="9"/>
      <c r="H66" s="8" t="s">
        <v>26</v>
      </c>
      <c r="I66" s="9"/>
      <c r="J66" s="11">
        <v>0</v>
      </c>
    </row>
    <row r="67" spans="1:20" ht="15.6" x14ac:dyDescent="0.3">
      <c r="A67" s="8" t="s">
        <v>5</v>
      </c>
      <c r="B67" s="9"/>
      <c r="C67" s="8" t="s">
        <v>24</v>
      </c>
      <c r="D67" s="10"/>
      <c r="E67" s="9"/>
      <c r="F67" s="8">
        <v>0</v>
      </c>
      <c r="G67" s="9"/>
      <c r="H67" s="8" t="s">
        <v>25</v>
      </c>
      <c r="I67" s="9"/>
      <c r="J67" s="11">
        <v>10</v>
      </c>
    </row>
    <row r="68" spans="1:20" ht="15.6" x14ac:dyDescent="0.3">
      <c r="A68" s="8" t="s">
        <v>6</v>
      </c>
      <c r="B68" s="9"/>
      <c r="C68" s="8" t="s">
        <v>22</v>
      </c>
      <c r="D68" s="10"/>
      <c r="E68" s="9"/>
      <c r="F68" s="8">
        <v>12</v>
      </c>
      <c r="G68" s="9"/>
      <c r="H68" s="8" t="s">
        <v>26</v>
      </c>
      <c r="I68" s="9"/>
      <c r="J68" s="11">
        <v>0</v>
      </c>
    </row>
    <row r="69" spans="1:20" ht="15.6" x14ac:dyDescent="0.3">
      <c r="A69" s="8" t="s">
        <v>7</v>
      </c>
      <c r="B69" s="9"/>
      <c r="C69" s="8" t="s">
        <v>23</v>
      </c>
      <c r="D69" s="10"/>
      <c r="E69" s="9"/>
      <c r="F69" s="8">
        <v>4</v>
      </c>
      <c r="G69" s="9"/>
      <c r="H69" s="8" t="s">
        <v>26</v>
      </c>
      <c r="I69" s="9"/>
      <c r="J69" s="11">
        <v>0</v>
      </c>
    </row>
    <row r="70" spans="1:20" ht="15.6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20" ht="15.6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3" spans="1:20" x14ac:dyDescent="0.3">
      <c r="L73" s="16" t="s">
        <v>29</v>
      </c>
      <c r="M73" s="16"/>
      <c r="N73" s="16"/>
      <c r="O73" s="16"/>
      <c r="Q73" s="16" t="s">
        <v>37</v>
      </c>
      <c r="R73" s="16"/>
      <c r="S73" s="16"/>
      <c r="T73" s="18" t="s">
        <v>33</v>
      </c>
    </row>
    <row r="74" spans="1:20" x14ac:dyDescent="0.3">
      <c r="L74" s="16" t="s">
        <v>30</v>
      </c>
      <c r="M74" s="16"/>
      <c r="N74" s="16" t="s">
        <v>31</v>
      </c>
      <c r="O74" s="16"/>
      <c r="Q74" s="18">
        <v>626</v>
      </c>
      <c r="R74" s="18">
        <v>656</v>
      </c>
      <c r="S74" s="19" t="s">
        <v>32</v>
      </c>
      <c r="T74" s="18">
        <f>SUMPRODUCT(L76:M76,Q74:R74)</f>
        <v>7722</v>
      </c>
    </row>
    <row r="75" spans="1:20" x14ac:dyDescent="0.3">
      <c r="L75" s="17">
        <f>L76</f>
        <v>5</v>
      </c>
      <c r="M75" s="9"/>
      <c r="N75" s="14">
        <f>M76</f>
        <v>7</v>
      </c>
      <c r="O75" s="15"/>
    </row>
    <row r="76" spans="1:20" x14ac:dyDescent="0.3">
      <c r="L76" s="20">
        <v>5</v>
      </c>
      <c r="M76" s="20">
        <v>7</v>
      </c>
    </row>
    <row r="77" spans="1:20" x14ac:dyDescent="0.3">
      <c r="L77" s="16" t="s">
        <v>34</v>
      </c>
      <c r="M77" s="16"/>
      <c r="N77" s="16"/>
      <c r="O77" s="16"/>
      <c r="P77" s="16"/>
      <c r="Q77" s="16"/>
    </row>
    <row r="78" spans="1:20" x14ac:dyDescent="0.3">
      <c r="L78" s="18" t="s">
        <v>1</v>
      </c>
      <c r="M78" s="18" t="s">
        <v>2</v>
      </c>
      <c r="N78" s="18"/>
      <c r="O78" s="18" t="s">
        <v>40</v>
      </c>
      <c r="P78" s="18" t="s">
        <v>39</v>
      </c>
      <c r="Q78" s="22" t="s">
        <v>38</v>
      </c>
    </row>
    <row r="79" spans="1:20" x14ac:dyDescent="0.3">
      <c r="L79" s="18">
        <v>1</v>
      </c>
      <c r="M79" s="18">
        <v>1</v>
      </c>
      <c r="N79" s="21" t="s">
        <v>35</v>
      </c>
      <c r="O79" s="18">
        <v>12</v>
      </c>
      <c r="P79" s="18">
        <f>SUMPRODUCT($L$76:$M$76,L79:M79)</f>
        <v>12</v>
      </c>
      <c r="Q79" s="18">
        <f>O79-P79</f>
        <v>0</v>
      </c>
    </row>
    <row r="80" spans="1:20" x14ac:dyDescent="0.3">
      <c r="L80" s="18">
        <v>1</v>
      </c>
      <c r="M80" s="18">
        <v>0</v>
      </c>
      <c r="N80" s="21" t="s">
        <v>35</v>
      </c>
      <c r="O80" s="18">
        <v>8</v>
      </c>
      <c r="P80" s="18">
        <f>SUMPRODUCT($L$76:$M$76,L80:M80)</f>
        <v>5</v>
      </c>
      <c r="Q80" s="18">
        <f t="shared" ref="Q80:Q83" si="4">O80-P80</f>
        <v>3</v>
      </c>
    </row>
    <row r="81" spans="12:17" x14ac:dyDescent="0.3">
      <c r="L81" s="18">
        <v>5</v>
      </c>
      <c r="M81" s="18">
        <v>8</v>
      </c>
      <c r="N81" s="21" t="s">
        <v>35</v>
      </c>
      <c r="O81" s="18">
        <v>81</v>
      </c>
      <c r="P81" s="18">
        <f>SUMPRODUCT($L$76:$M$76,L81:M81)</f>
        <v>81</v>
      </c>
      <c r="Q81" s="18">
        <f t="shared" si="4"/>
        <v>0</v>
      </c>
    </row>
    <row r="82" spans="12:17" x14ac:dyDescent="0.3">
      <c r="L82" s="18">
        <v>6</v>
      </c>
      <c r="M82" s="18">
        <v>4</v>
      </c>
      <c r="N82" s="21" t="s">
        <v>35</v>
      </c>
      <c r="O82" s="18">
        <v>70</v>
      </c>
      <c r="P82" s="18">
        <f>SUMPRODUCT($L$76:$M$76,L82:M82)</f>
        <v>58</v>
      </c>
      <c r="Q82" s="18">
        <f t="shared" si="4"/>
        <v>12</v>
      </c>
    </row>
    <row r="83" spans="12:17" x14ac:dyDescent="0.3">
      <c r="L83" s="18">
        <v>3</v>
      </c>
      <c r="M83" s="18">
        <v>1</v>
      </c>
      <c r="N83" s="21" t="s">
        <v>35</v>
      </c>
      <c r="O83" s="18">
        <v>26</v>
      </c>
      <c r="P83" s="18">
        <f>SUMPRODUCT($L$76:$M$76,L83:M83)</f>
        <v>22</v>
      </c>
      <c r="Q83" s="18">
        <f t="shared" si="4"/>
        <v>4</v>
      </c>
    </row>
    <row r="84" spans="12:17" x14ac:dyDescent="0.3">
      <c r="L84" s="18">
        <v>1</v>
      </c>
      <c r="M84" s="18">
        <v>0</v>
      </c>
      <c r="N84" s="21" t="s">
        <v>36</v>
      </c>
      <c r="O84" s="18">
        <v>1</v>
      </c>
      <c r="P84" s="18">
        <f>SUMPRODUCT($L$76:$M$76,L84:M84)</f>
        <v>5</v>
      </c>
      <c r="Q84" s="18">
        <f>P84-O84</f>
        <v>4</v>
      </c>
    </row>
  </sheetData>
  <mergeCells count="31">
    <mergeCell ref="L75:M75"/>
    <mergeCell ref="N75:O75"/>
    <mergeCell ref="Q73:S73"/>
    <mergeCell ref="L77:Q77"/>
    <mergeCell ref="H67:I67"/>
    <mergeCell ref="H68:I68"/>
    <mergeCell ref="H69:I69"/>
    <mergeCell ref="N74:O74"/>
    <mergeCell ref="L74:M74"/>
    <mergeCell ref="L73:O73"/>
    <mergeCell ref="A69:B69"/>
    <mergeCell ref="C69:E69"/>
    <mergeCell ref="F65:G65"/>
    <mergeCell ref="F66:G66"/>
    <mergeCell ref="F67:G67"/>
    <mergeCell ref="F68:G68"/>
    <mergeCell ref="F69:G69"/>
    <mergeCell ref="A67:B67"/>
    <mergeCell ref="A68:B68"/>
    <mergeCell ref="C65:E65"/>
    <mergeCell ref="C66:E66"/>
    <mergeCell ref="C67:E67"/>
    <mergeCell ref="C68:E68"/>
    <mergeCell ref="A64:B64"/>
    <mergeCell ref="C64:E64"/>
    <mergeCell ref="F64:G64"/>
    <mergeCell ref="H64:I64"/>
    <mergeCell ref="A65:B65"/>
    <mergeCell ref="A66:B66"/>
    <mergeCell ref="H65:I65"/>
    <mergeCell ref="H66:I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Шумигай</dc:creator>
  <cp:lastModifiedBy>Влад Шумигай</cp:lastModifiedBy>
  <dcterms:created xsi:type="dcterms:W3CDTF">2022-10-07T13:57:24Z</dcterms:created>
  <dcterms:modified xsi:type="dcterms:W3CDTF">2022-11-15T00:07:51Z</dcterms:modified>
</cp:coreProperties>
</file>