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s\Documents\Универ\САиИО\Лабы\"/>
    </mc:Choice>
  </mc:AlternateContent>
  <xr:revisionPtr revIDLastSave="0" documentId="13_ncr:1_{B97896A7-1C35-429B-8A91-22D4B6DE1743}" xr6:coauthVersionLast="47" xr6:coauthVersionMax="47" xr10:uidLastSave="{00000000-0000-0000-0000-000000000000}"/>
  <bookViews>
    <workbookView xWindow="8208" yWindow="840" windowWidth="10332" windowHeight="8928" xr2:uid="{79599519-EF91-42D6-AAA5-F75A87E7E96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G35" i="1"/>
  <c r="I33" i="1"/>
  <c r="H33" i="1"/>
  <c r="G33" i="1"/>
  <c r="H32" i="1"/>
  <c r="B32" i="1" a="1"/>
  <c r="D34" i="1" s="1"/>
  <c r="B35" i="1"/>
  <c r="I19" i="1"/>
  <c r="G19" i="1"/>
  <c r="E19" i="1"/>
  <c r="I14" i="1"/>
  <c r="J14" i="1"/>
  <c r="K14" i="1"/>
  <c r="L14" i="1"/>
  <c r="H14" i="1"/>
  <c r="K12" i="1"/>
  <c r="J12" i="1"/>
  <c r="H12" i="1"/>
  <c r="G12" i="1"/>
  <c r="M6" i="1"/>
  <c r="N4" i="1"/>
  <c r="L4" i="1"/>
  <c r="K4" i="1"/>
  <c r="H4" i="1"/>
  <c r="I4" i="1"/>
  <c r="B16" i="1" a="1"/>
  <c r="C19" i="1" s="1"/>
  <c r="C13" i="1"/>
  <c r="B13" i="1"/>
  <c r="D36" i="1" l="1"/>
  <c r="B34" i="1"/>
  <c r="C32" i="1"/>
  <c r="B32" i="1"/>
  <c r="C34" i="1"/>
  <c r="C36" i="1"/>
  <c r="D33" i="1"/>
  <c r="B36" i="1"/>
  <c r="C33" i="1"/>
  <c r="D35" i="1"/>
  <c r="B33" i="1"/>
  <c r="C35" i="1"/>
  <c r="D32" i="1"/>
  <c r="B19" i="1"/>
  <c r="C18" i="1"/>
  <c r="B18" i="1"/>
  <c r="C17" i="1"/>
  <c r="B17" i="1"/>
  <c r="C20" i="1"/>
  <c r="C16" i="1"/>
  <c r="B20" i="1"/>
  <c r="B16" i="1"/>
</calcChain>
</file>

<file path=xl/sharedStrings.xml><?xml version="1.0" encoding="utf-8"?>
<sst xmlns="http://schemas.openxmlformats.org/spreadsheetml/2006/main" count="13" uniqueCount="6">
  <si>
    <t>Город</t>
  </si>
  <si>
    <t>Затраты на предварительные исследования рынка, тыс.ден.ед.</t>
  </si>
  <si>
    <t>Объем сбыта, тыс.шт.</t>
  </si>
  <si>
    <t>Затраты на рекламу, тыс.ден.ед.</t>
  </si>
  <si>
    <t>Можно ли использ.</t>
  </si>
  <si>
    <t>Построение линейной эконом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</si>
</sst>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B706-2A64-4DD6-92A2-EC4C67694F88}">
  <dimension ref="A1:N36"/>
  <sheetViews>
    <sheetView tabSelected="1" topLeftCell="B22" workbookViewId="0">
      <selection activeCell="H37" sqref="H37"/>
    </sheetView>
  </sheetViews>
  <sheetFormatPr defaultRowHeight="14.4" x14ac:dyDescent="0.3"/>
  <cols>
    <col min="1" max="1" width="37.88671875" customWidth="1"/>
  </cols>
  <sheetData>
    <row r="1" spans="1:14" ht="1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14" ht="38.4" customHeight="1" x14ac:dyDescent="0.3">
      <c r="A2" s="2" t="s">
        <v>1</v>
      </c>
      <c r="B2" s="1">
        <v>12</v>
      </c>
      <c r="C2" s="1">
        <v>17</v>
      </c>
      <c r="D2" s="1">
        <v>18</v>
      </c>
      <c r="E2" s="1">
        <v>13</v>
      </c>
      <c r="F2" s="1">
        <v>20</v>
      </c>
    </row>
    <row r="3" spans="1:14" ht="18" x14ac:dyDescent="0.3">
      <c r="A3" s="1" t="s">
        <v>2</v>
      </c>
      <c r="B3" s="1">
        <v>15</v>
      </c>
      <c r="C3" s="1">
        <v>16</v>
      </c>
      <c r="D3" s="1">
        <v>21</v>
      </c>
      <c r="E3" s="1">
        <v>15</v>
      </c>
      <c r="F3" s="1">
        <v>22</v>
      </c>
    </row>
    <row r="4" spans="1:14" x14ac:dyDescent="0.3">
      <c r="H4">
        <f>AVERAGE(B2:F2)</f>
        <v>16</v>
      </c>
      <c r="I4">
        <f>AVERAGE(B3:F3)</f>
        <v>17.8</v>
      </c>
      <c r="K4">
        <f>VARA(B2:F2)</f>
        <v>11.5</v>
      </c>
      <c r="L4">
        <f>VARA(B3:F3)</f>
        <v>11.699999999999989</v>
      </c>
      <c r="N4">
        <f>SUMPRODUCT(B2:F2,B3:F3)</f>
        <v>1465</v>
      </c>
    </row>
    <row r="6" spans="1:14" ht="18" x14ac:dyDescent="0.3">
      <c r="A6" s="1" t="s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M6">
        <f>(N4-5*H4*I4)/(4*SQRT(K4*L4))</f>
        <v>0.88365352519111462</v>
      </c>
    </row>
    <row r="7" spans="1:14" ht="36" x14ac:dyDescent="0.3">
      <c r="A7" s="2" t="s">
        <v>1</v>
      </c>
      <c r="B7" s="1">
        <v>12</v>
      </c>
      <c r="C7" s="1">
        <v>17</v>
      </c>
      <c r="D7" s="1">
        <v>18</v>
      </c>
      <c r="E7" s="1">
        <v>13</v>
      </c>
      <c r="F7" s="1">
        <v>20</v>
      </c>
    </row>
    <row r="8" spans="1:14" ht="18" x14ac:dyDescent="0.3">
      <c r="A8" s="1" t="s">
        <v>3</v>
      </c>
      <c r="B8" s="1">
        <v>10</v>
      </c>
      <c r="C8" s="1">
        <v>12</v>
      </c>
      <c r="D8" s="1">
        <v>14</v>
      </c>
      <c r="E8" s="1">
        <v>8</v>
      </c>
      <c r="F8" s="1">
        <v>15</v>
      </c>
    </row>
    <row r="9" spans="1:14" ht="18" x14ac:dyDescent="0.3">
      <c r="A9" s="1" t="s">
        <v>2</v>
      </c>
      <c r="B9" s="1">
        <v>15</v>
      </c>
      <c r="C9" s="1">
        <v>16</v>
      </c>
      <c r="D9" s="1">
        <v>21</v>
      </c>
      <c r="E9" s="1">
        <v>15</v>
      </c>
      <c r="F9" s="1">
        <v>22</v>
      </c>
    </row>
    <row r="12" spans="1:14" x14ac:dyDescent="0.3">
      <c r="B12" t="s">
        <v>4</v>
      </c>
      <c r="G12">
        <f>SUM(B2:F2)</f>
        <v>80</v>
      </c>
      <c r="H12">
        <f>SUM(B3:F3)</f>
        <v>89</v>
      </c>
      <c r="J12">
        <f>SUMSQ(B2:F2)</f>
        <v>1326</v>
      </c>
      <c r="K12">
        <f>N4</f>
        <v>1465</v>
      </c>
    </row>
    <row r="13" spans="1:14" x14ac:dyDescent="0.3">
      <c r="B13">
        <f>CORREL(B2:F2,B3:F3)</f>
        <v>0.88365352519111418</v>
      </c>
      <c r="C13">
        <f>TINV(0.05,4)</f>
        <v>2.7764451051977934</v>
      </c>
    </row>
    <row r="14" spans="1:14" x14ac:dyDescent="0.3">
      <c r="H14" s="3">
        <f>$C$16+B2*$B$16</f>
        <v>14.234782608695653</v>
      </c>
      <c r="I14" s="3">
        <f t="shared" ref="I14:L14" si="0">$C$16+C2*$B$16</f>
        <v>18.691304347826087</v>
      </c>
      <c r="J14" s="3">
        <f t="shared" si="0"/>
        <v>19.582608695652173</v>
      </c>
      <c r="K14" s="3">
        <f t="shared" si="0"/>
        <v>15.126086956521739</v>
      </c>
      <c r="L14" s="3">
        <f t="shared" si="0"/>
        <v>21.365217391304348</v>
      </c>
    </row>
    <row r="15" spans="1:14" x14ac:dyDescent="0.3">
      <c r="B15" t="s">
        <v>5</v>
      </c>
    </row>
    <row r="16" spans="1:14" x14ac:dyDescent="0.3">
      <c r="B16" s="3">
        <f t="array" ref="B16:C20">LINEST(B3:F3,B2:F2,1,1)</f>
        <v>0.89130434782608692</v>
      </c>
      <c r="C16" s="3">
        <v>3.53913043478261</v>
      </c>
    </row>
    <row r="17" spans="1:9" x14ac:dyDescent="0.3">
      <c r="B17" s="3">
        <v>0.27262175499773794</v>
      </c>
      <c r="C17" s="3">
        <v>4.4396350264680517</v>
      </c>
    </row>
    <row r="18" spans="1:9" x14ac:dyDescent="0.3">
      <c r="B18" s="3">
        <v>0.7808435525826829</v>
      </c>
      <c r="C18" s="3">
        <v>1.8490107029733891</v>
      </c>
    </row>
    <row r="19" spans="1:9" x14ac:dyDescent="0.3">
      <c r="B19" s="3">
        <v>10.688851208139035</v>
      </c>
      <c r="C19" s="3">
        <v>3</v>
      </c>
      <c r="E19">
        <f>FINV(0.05,1,3)</f>
        <v>10.127964486013932</v>
      </c>
      <c r="G19">
        <f>B20/(B20+C20)</f>
        <v>0.7808435525826829</v>
      </c>
      <c r="I19">
        <f>B16*H4/I4</f>
        <v>0.80117244748412308</v>
      </c>
    </row>
    <row r="20" spans="1:9" x14ac:dyDescent="0.3">
      <c r="B20" s="3">
        <v>36.543478260869556</v>
      </c>
      <c r="C20" s="3">
        <v>10.25652173913044</v>
      </c>
    </row>
    <row r="27" spans="1:9" ht="18" x14ac:dyDescent="0.3">
      <c r="A27" s="1" t="s">
        <v>0</v>
      </c>
      <c r="B27" s="1">
        <v>1</v>
      </c>
      <c r="C27" s="1">
        <v>2</v>
      </c>
      <c r="D27" s="1">
        <v>3</v>
      </c>
      <c r="E27" s="1">
        <v>4</v>
      </c>
      <c r="F27" s="1">
        <v>5</v>
      </c>
    </row>
    <row r="28" spans="1:9" ht="36" x14ac:dyDescent="0.3">
      <c r="A28" s="2" t="s">
        <v>1</v>
      </c>
      <c r="B28" s="1">
        <v>12</v>
      </c>
      <c r="C28" s="1">
        <v>17</v>
      </c>
      <c r="D28" s="1">
        <v>18</v>
      </c>
      <c r="E28" s="1">
        <v>13</v>
      </c>
      <c r="F28" s="1">
        <v>20</v>
      </c>
    </row>
    <row r="29" spans="1:9" ht="18" x14ac:dyDescent="0.3">
      <c r="A29" s="1" t="s">
        <v>3</v>
      </c>
      <c r="B29" s="1">
        <v>10</v>
      </c>
      <c r="C29" s="1">
        <v>12</v>
      </c>
      <c r="D29" s="1">
        <v>14</v>
      </c>
      <c r="E29" s="1">
        <v>8</v>
      </c>
      <c r="F29" s="1">
        <v>15</v>
      </c>
    </row>
    <row r="30" spans="1:9" ht="18" x14ac:dyDescent="0.3">
      <c r="A30" s="1" t="s">
        <v>2</v>
      </c>
      <c r="B30" s="1">
        <v>15</v>
      </c>
      <c r="C30" s="1">
        <v>16</v>
      </c>
      <c r="D30" s="1">
        <v>21</v>
      </c>
      <c r="E30" s="1">
        <v>15</v>
      </c>
      <c r="F30" s="1">
        <v>22</v>
      </c>
    </row>
    <row r="32" spans="1:9" x14ac:dyDescent="0.3">
      <c r="B32" s="3">
        <f t="array" ref="B32:D36">LINEST(B9:F9,B7:F8,1,1)</f>
        <v>0.80263157894736858</v>
      </c>
      <c r="C32" s="3">
        <v>0.26315789473684192</v>
      </c>
      <c r="D32" s="3">
        <v>4.1184210526315805</v>
      </c>
      <c r="H32">
        <f>FINV(0.05,2,2)</f>
        <v>18.999999999999996</v>
      </c>
    </row>
    <row r="33" spans="2:9" x14ac:dyDescent="0.3">
      <c r="B33" s="3">
        <v>0.88681672617129581</v>
      </c>
      <c r="C33" s="3">
        <v>0.74884490921748426</v>
      </c>
      <c r="D33" s="3">
        <v>4.624330826786502</v>
      </c>
      <c r="G33">
        <f>AVERAGE(B28:F28)</f>
        <v>16</v>
      </c>
      <c r="H33">
        <f>AVERAGE(B29:F29)</f>
        <v>11.8</v>
      </c>
      <c r="I33">
        <f>AVERAGE(B30:F30)</f>
        <v>17.8</v>
      </c>
    </row>
    <row r="34" spans="2:9" x14ac:dyDescent="0.3">
      <c r="B34" s="3">
        <v>0.84452316689158791</v>
      </c>
      <c r="C34" s="3">
        <v>1.9073955789863946</v>
      </c>
      <c r="D34" s="3" t="e">
        <v>#N/A</v>
      </c>
    </row>
    <row r="35" spans="2:9" x14ac:dyDescent="0.3">
      <c r="B35" s="3">
        <v>5.431826401446652</v>
      </c>
      <c r="C35" s="3">
        <v>2</v>
      </c>
      <c r="D35" s="3" t="e">
        <v>#N/A</v>
      </c>
      <c r="G35" s="3">
        <f>C32*G33/I33</f>
        <v>0.23654642223536351</v>
      </c>
      <c r="H35" s="3">
        <f>B32*H33/I33</f>
        <v>0.53208160851567132</v>
      </c>
    </row>
    <row r="36" spans="2:9" x14ac:dyDescent="0.3">
      <c r="B36" s="3">
        <v>39.523684210526312</v>
      </c>
      <c r="C36" s="3">
        <v>7.2763157894736867</v>
      </c>
      <c r="D36" s="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Шумигай</dc:creator>
  <cp:lastModifiedBy>Влад Шумигай</cp:lastModifiedBy>
  <dcterms:created xsi:type="dcterms:W3CDTF">2022-10-26T21:44:28Z</dcterms:created>
  <dcterms:modified xsi:type="dcterms:W3CDTF">2022-10-27T01:23:31Z</dcterms:modified>
</cp:coreProperties>
</file>