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lads\Documents\Универ\САиИО\Лабы\"/>
    </mc:Choice>
  </mc:AlternateContent>
  <xr:revisionPtr revIDLastSave="0" documentId="13_ncr:1_{35BC3139-5481-452B-B3C0-5DB8D981DE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  <c r="F159" i="1"/>
  <c r="F158" i="1"/>
  <c r="F157" i="1"/>
  <c r="C154" i="1"/>
  <c r="D154" i="1"/>
  <c r="E154" i="1"/>
  <c r="F154" i="1"/>
  <c r="G154" i="1"/>
  <c r="H154" i="1"/>
  <c r="I154" i="1"/>
  <c r="J154" i="1"/>
  <c r="B154" i="1"/>
  <c r="C153" i="1"/>
  <c r="D153" i="1"/>
  <c r="E153" i="1"/>
  <c r="F153" i="1"/>
  <c r="G153" i="1"/>
  <c r="H153" i="1"/>
  <c r="I153" i="1"/>
  <c r="J153" i="1"/>
  <c r="B153" i="1"/>
  <c r="B148" i="1"/>
  <c r="C137" i="1"/>
  <c r="D137" i="1"/>
  <c r="E137" i="1"/>
  <c r="F137" i="1"/>
  <c r="G137" i="1"/>
  <c r="H137" i="1"/>
  <c r="I137" i="1"/>
  <c r="J137" i="1"/>
  <c r="B137" i="1"/>
  <c r="C136" i="1"/>
  <c r="D136" i="1"/>
  <c r="E136" i="1"/>
  <c r="F136" i="1"/>
  <c r="G136" i="1"/>
  <c r="H136" i="1"/>
  <c r="I136" i="1"/>
  <c r="J136" i="1"/>
  <c r="B136" i="1"/>
  <c r="A131" i="1"/>
  <c r="L126" i="1"/>
  <c r="D126" i="1"/>
  <c r="E126" i="1"/>
  <c r="F126" i="1"/>
  <c r="G126" i="1"/>
  <c r="H126" i="1"/>
  <c r="I126" i="1"/>
  <c r="J126" i="1"/>
  <c r="C126" i="1"/>
  <c r="B126" i="1"/>
  <c r="C97" i="1"/>
  <c r="B97" i="1"/>
  <c r="C71" i="1"/>
  <c r="B71" i="1"/>
  <c r="C86" i="1"/>
  <c r="C99" i="1" s="1"/>
  <c r="C87" i="1"/>
  <c r="D99" i="1" s="1"/>
  <c r="C88" i="1"/>
  <c r="C89" i="1"/>
  <c r="C90" i="1"/>
  <c r="G99" i="1" s="1"/>
  <c r="C91" i="1"/>
  <c r="H99" i="1" s="1"/>
  <c r="C92" i="1"/>
  <c r="C93" i="1"/>
  <c r="C85" i="1"/>
  <c r="B99" i="1" s="1"/>
  <c r="B86" i="1"/>
  <c r="C98" i="1" s="1"/>
  <c r="B87" i="1"/>
  <c r="D98" i="1" s="1"/>
  <c r="B88" i="1"/>
  <c r="B89" i="1"/>
  <c r="F98" i="1" s="1"/>
  <c r="B90" i="1"/>
  <c r="B91" i="1"/>
  <c r="H98" i="1" s="1"/>
  <c r="B92" i="1"/>
  <c r="B93" i="1"/>
  <c r="J98" i="1" s="1"/>
  <c r="B85" i="1"/>
  <c r="B98" i="1" s="1"/>
  <c r="A86" i="1"/>
  <c r="A87" i="1"/>
  <c r="A88" i="1"/>
  <c r="A89" i="1"/>
  <c r="A90" i="1"/>
  <c r="G97" i="1" s="1"/>
  <c r="A91" i="1"/>
  <c r="H97" i="1" s="1"/>
  <c r="A92" i="1"/>
  <c r="A93" i="1"/>
  <c r="A85" i="1"/>
  <c r="I97" i="1"/>
  <c r="E98" i="1"/>
  <c r="J97" i="1"/>
  <c r="J99" i="1"/>
  <c r="I99" i="1"/>
  <c r="I98" i="1"/>
  <c r="G98" i="1"/>
  <c r="F99" i="1"/>
  <c r="F97" i="1"/>
  <c r="E99" i="1"/>
  <c r="E97" i="1"/>
  <c r="D97" i="1"/>
  <c r="K8" i="1" l="1"/>
  <c r="B18" i="1" s="1"/>
  <c r="K7" i="1"/>
  <c r="A12" i="1" s="1"/>
  <c r="K27" i="1" l="1"/>
  <c r="L33" i="1"/>
  <c r="F27" i="1"/>
  <c r="G53" i="1" s="1"/>
  <c r="B7" i="1"/>
  <c r="A7" i="1"/>
  <c r="A11" i="1"/>
  <c r="E8" i="1"/>
  <c r="G7" i="1"/>
  <c r="E7" i="1"/>
  <c r="G8" i="1"/>
  <c r="B11" i="1"/>
  <c r="B13" i="1"/>
  <c r="B19" i="1"/>
  <c r="L34" i="1" s="1"/>
  <c r="A18" i="1"/>
  <c r="F7" i="1"/>
  <c r="F8" i="1"/>
  <c r="B12" i="1"/>
  <c r="L27" i="1" s="1"/>
  <c r="A19" i="1"/>
  <c r="D7" i="1"/>
  <c r="D8" i="1"/>
  <c r="B14" i="1"/>
  <c r="A17" i="1"/>
  <c r="C7" i="1"/>
  <c r="C8" i="1"/>
  <c r="B15" i="1"/>
  <c r="L30" i="1" s="1"/>
  <c r="A16" i="1"/>
  <c r="B8" i="1"/>
  <c r="B16" i="1"/>
  <c r="L31" i="1" s="1"/>
  <c r="A15" i="1"/>
  <c r="I7" i="1"/>
  <c r="I8" i="1"/>
  <c r="A8" i="1"/>
  <c r="B17" i="1"/>
  <c r="A14" i="1"/>
  <c r="H7" i="1"/>
  <c r="H8" i="1"/>
  <c r="A13" i="1"/>
  <c r="B79" i="1" l="1"/>
  <c r="B53" i="1"/>
  <c r="L26" i="1"/>
  <c r="C38" i="1"/>
  <c r="G47" i="1" s="1"/>
  <c r="C64" i="1"/>
  <c r="G73" i="1" s="1"/>
  <c r="B64" i="1"/>
  <c r="G72" i="1" s="1"/>
  <c r="K31" i="1"/>
  <c r="K34" i="1"/>
  <c r="B67" i="1"/>
  <c r="J72" i="1" s="1"/>
  <c r="L32" i="1"/>
  <c r="F25" i="1"/>
  <c r="E53" i="1" s="1"/>
  <c r="C36" i="1"/>
  <c r="E47" i="1" s="1"/>
  <c r="E26" i="1"/>
  <c r="B62" i="1"/>
  <c r="E72" i="1" s="1"/>
  <c r="K29" i="1"/>
  <c r="A78" i="1"/>
  <c r="A36" i="1"/>
  <c r="E45" i="1" s="1"/>
  <c r="K32" i="1"/>
  <c r="C39" i="1"/>
  <c r="E25" i="1"/>
  <c r="B65" i="1"/>
  <c r="H72" i="1" s="1"/>
  <c r="A52" i="1"/>
  <c r="A60" i="1" s="1"/>
  <c r="K33" i="1"/>
  <c r="C40" i="1"/>
  <c r="I47" i="1" s="1"/>
  <c r="C66" i="1"/>
  <c r="I73" i="1" s="1"/>
  <c r="A40" i="1"/>
  <c r="I45" i="1" s="1"/>
  <c r="E27" i="1"/>
  <c r="B59" i="1"/>
  <c r="B72" i="1" s="1"/>
  <c r="B78" i="1"/>
  <c r="B52" i="1"/>
  <c r="B60" i="1" s="1"/>
  <c r="C72" i="1" s="1"/>
  <c r="K26" i="1"/>
  <c r="C33" i="1"/>
  <c r="B47" i="1" s="1"/>
  <c r="B35" i="1"/>
  <c r="D46" i="1" s="1"/>
  <c r="K28" i="1"/>
  <c r="B61" i="1"/>
  <c r="D72" i="1" s="1"/>
  <c r="C52" i="1"/>
  <c r="C60" i="1" s="1"/>
  <c r="C73" i="1" s="1"/>
  <c r="A61" i="1"/>
  <c r="D71" i="1" s="1"/>
  <c r="C78" i="1"/>
  <c r="C35" i="1"/>
  <c r="D47" i="1" s="1"/>
  <c r="C37" i="1"/>
  <c r="B63" i="1"/>
  <c r="F72" i="1" s="1"/>
  <c r="A63" i="1"/>
  <c r="F71" i="1" s="1"/>
  <c r="K30" i="1"/>
  <c r="F26" i="1"/>
  <c r="F53" i="1" s="1"/>
  <c r="A79" i="1"/>
  <c r="L29" i="1"/>
  <c r="C53" i="1"/>
  <c r="L28" i="1"/>
  <c r="C79" i="1"/>
  <c r="F47" i="1"/>
  <c r="H47" i="1"/>
  <c r="E52" i="1" l="1"/>
  <c r="A34" i="1"/>
  <c r="C61" i="1"/>
  <c r="D73" i="1" s="1"/>
  <c r="F52" i="1"/>
  <c r="B34" i="1"/>
  <c r="C46" i="1" s="1"/>
  <c r="B41" i="1"/>
  <c r="J46" i="1" s="1"/>
  <c r="A64" i="1"/>
  <c r="G71" i="1" s="1"/>
  <c r="A38" i="1"/>
  <c r="G45" i="1" s="1"/>
  <c r="C67" i="1"/>
  <c r="J73" i="1" s="1"/>
  <c r="A59" i="1"/>
  <c r="A37" i="1"/>
  <c r="F45" i="1" s="1"/>
  <c r="B33" i="1"/>
  <c r="B46" i="1" s="1"/>
  <c r="A39" i="1"/>
  <c r="H45" i="1" s="1"/>
  <c r="B36" i="1"/>
  <c r="E46" i="1" s="1"/>
  <c r="A35" i="1"/>
  <c r="D45" i="1" s="1"/>
  <c r="C59" i="1"/>
  <c r="B73" i="1" s="1"/>
  <c r="G52" i="1"/>
  <c r="C34" i="1"/>
  <c r="C47" i="1" s="1"/>
  <c r="A65" i="1"/>
  <c r="H71" i="1" s="1"/>
  <c r="C62" i="1"/>
  <c r="E73" i="1" s="1"/>
  <c r="C41" i="1"/>
  <c r="J47" i="1" s="1"/>
  <c r="B38" i="1"/>
  <c r="G46" i="1" s="1"/>
  <c r="A66" i="1"/>
  <c r="I71" i="1" s="1"/>
  <c r="A62" i="1"/>
  <c r="E71" i="1" s="1"/>
  <c r="A41" i="1"/>
  <c r="J45" i="1" s="1"/>
  <c r="B37" i="1"/>
  <c r="F46" i="1" s="1"/>
  <c r="B66" i="1"/>
  <c r="I72" i="1" s="1"/>
  <c r="B39" i="1"/>
  <c r="H46" i="1" s="1"/>
  <c r="A67" i="1"/>
  <c r="J71" i="1" s="1"/>
  <c r="C63" i="1"/>
  <c r="F73" i="1" s="1"/>
  <c r="A33" i="1"/>
  <c r="B40" i="1"/>
  <c r="I46" i="1" s="1"/>
  <c r="C65" i="1"/>
  <c r="H73" i="1" s="1"/>
  <c r="B45" i="1" l="1"/>
  <c r="C45" i="1"/>
</calcChain>
</file>

<file path=xl/sharedStrings.xml><?xml version="1.0" encoding="utf-8"?>
<sst xmlns="http://schemas.openxmlformats.org/spreadsheetml/2006/main" count="161" uniqueCount="59">
  <si>
    <t>max</t>
  </si>
  <si>
    <t>1 итерация</t>
  </si>
  <si>
    <t>P1</t>
  </si>
  <si>
    <t>отпределяем пороговое расстояние T</t>
  </si>
  <si>
    <t>P2</t>
  </si>
  <si>
    <t>сверяем расстояния элементов с пороговыми</t>
  </si>
  <si>
    <t>-&gt; новый кластер</t>
  </si>
  <si>
    <t>-&gt; недостаточно отличается</t>
  </si>
  <si>
    <t>Т</t>
  </si>
  <si>
    <t>P3</t>
  </si>
  <si>
    <t>снова находим расстояния</t>
  </si>
  <si>
    <t>метод Максимина</t>
  </si>
  <si>
    <t>П1</t>
  </si>
  <si>
    <t>П2</t>
  </si>
  <si>
    <t>П3</t>
  </si>
  <si>
    <t>П4</t>
  </si>
  <si>
    <t>П5</t>
  </si>
  <si>
    <t>П6</t>
  </si>
  <si>
    <t>П7</t>
  </si>
  <si>
    <t>П8</t>
  </si>
  <si>
    <t>П9</t>
  </si>
  <si>
    <t>Производ. труда, тыс.ден.ед. на одного рабочего в месяц</t>
  </si>
  <si>
    <t>Себестоимость продукции, ден.ед. на единицу</t>
  </si>
  <si>
    <t>Предприятие</t>
  </si>
  <si>
    <t>Выпоним нормировку (деление на максимальное)</t>
  </si>
  <si>
    <t>Транспонируем исходные данные</t>
  </si>
  <si>
    <t>Кластеры</t>
  </si>
  <si>
    <t>отстающие</t>
  </si>
  <si>
    <t>нормальные</t>
  </si>
  <si>
    <t>преуспевающие</t>
  </si>
  <si>
    <t>Прототипы</t>
  </si>
  <si>
    <t>Находим расстояния от каждого из анализируемых элементов до каждого из прототипов</t>
  </si>
  <si>
    <t>K1</t>
  </si>
  <si>
    <t>K2</t>
  </si>
  <si>
    <t>K3</t>
  </si>
  <si>
    <t>Кластер</t>
  </si>
  <si>
    <t>Новые прототипы</t>
  </si>
  <si>
    <t>2 итерация</t>
  </si>
  <si>
    <t>Прототипы в прошлой итерации</t>
  </si>
  <si>
    <t>3 итерация</t>
  </si>
  <si>
    <t>Прототипы совпадают.</t>
  </si>
  <si>
    <t>Это означает, что получено окончательное разбиение объектов на кластеры</t>
  </si>
  <si>
    <t>Выбираем первое предприятие в качестве прототипа</t>
  </si>
  <si>
    <t>Количество кластеров равно 1</t>
  </si>
  <si>
    <t>Наиболее отдаленное получилось П8, поэтому этот объект становится прототипом второго кластера</t>
  </si>
  <si>
    <t>P1=(0,94;0,57)</t>
  </si>
  <si>
    <t>P2=(0,92;1)</t>
  </si>
  <si>
    <t>Наиболее отдаленный во втором кластере П8</t>
  </si>
  <si>
    <t>Наиболее отдаленный в первом кластере П7</t>
  </si>
  <si>
    <t>П7&gt;T</t>
  </si>
  <si>
    <t>П8&lt;T</t>
  </si>
  <si>
    <t>Наиболее отдаленный в первом кластере П3</t>
  </si>
  <si>
    <t>Наиболее отдаленный в третьем кластере П4</t>
  </si>
  <si>
    <t>Новое пороговое расстояние</t>
  </si>
  <si>
    <t>Все наиболее отдаленные расстояния в кластерах меньше порогового расстояния</t>
  </si>
  <si>
    <t>Отстающие П4 П5 П7</t>
  </si>
  <si>
    <t>Преуспевающие П8</t>
  </si>
  <si>
    <t>Нормальные П1 П2 П3 П6 П9</t>
  </si>
  <si>
    <t>Метод К средних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</si>
</sst>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/>
    <xf numFmtId="0" fontId="0" fillId="0" borderId="6" xfId="0" applyBorder="1" applyAlignment="1"/>
    <xf numFmtId="0" fontId="0" fillId="0" borderId="2" xfId="0" applyBorder="1" applyAlignment="1"/>
    <xf numFmtId="0" fontId="6" fillId="0" borderId="5" xfId="0" applyFont="1" applyFill="1" applyBorder="1" applyAlignment="1">
      <alignment horizontal="left" vertical="center"/>
    </xf>
    <xf numFmtId="0" fontId="0" fillId="0" borderId="1" xfId="0" applyBorder="1" applyAlignment="1"/>
    <xf numFmtId="0" fontId="0" fillId="0" borderId="1" xfId="0" applyFont="1" applyBorder="1"/>
    <xf numFmtId="0" fontId="7" fillId="0" borderId="0" xfId="0" applyFont="1"/>
    <xf numFmtId="0" fontId="6" fillId="0" borderId="0" xfId="0" applyFont="1"/>
    <xf numFmtId="0" fontId="8" fillId="0" borderId="0" xfId="0" applyFont="1"/>
    <xf numFmtId="0" fontId="6" fillId="0" borderId="1" xfId="0" applyFont="1" applyBorder="1"/>
    <xf numFmtId="0" fontId="6" fillId="0" borderId="0" xfId="0" applyFont="1" applyFill="1" applyBorder="1"/>
    <xf numFmtId="2" fontId="5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tabSelected="1" topLeftCell="A137" zoomScale="110" zoomScaleNormal="110" workbookViewId="0">
      <selection activeCell="B126" sqref="B126"/>
    </sheetView>
  </sheetViews>
  <sheetFormatPr defaultRowHeight="14.4" x14ac:dyDescent="0.3"/>
  <sheetData>
    <row r="1" spans="1:15" x14ac:dyDescent="0.3">
      <c r="A1" s="6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14" t="s">
        <v>23</v>
      </c>
      <c r="K1" s="12"/>
      <c r="L1" s="12"/>
      <c r="M1" s="12"/>
      <c r="N1" s="12"/>
      <c r="O1" s="13"/>
    </row>
    <row r="2" spans="1:15" x14ac:dyDescent="0.3">
      <c r="A2" s="8">
        <v>160</v>
      </c>
      <c r="B2" s="9">
        <v>170</v>
      </c>
      <c r="C2" s="9">
        <v>137</v>
      </c>
      <c r="D2" s="9">
        <v>130</v>
      </c>
      <c r="E2" s="9">
        <v>117</v>
      </c>
      <c r="F2" s="9">
        <v>166</v>
      </c>
      <c r="G2" s="9">
        <v>103</v>
      </c>
      <c r="H2" s="9">
        <v>156</v>
      </c>
      <c r="I2" s="9">
        <v>155</v>
      </c>
      <c r="J2" s="11" t="s">
        <v>21</v>
      </c>
      <c r="K2" s="12"/>
      <c r="L2" s="12"/>
      <c r="M2" s="12"/>
      <c r="N2" s="12"/>
      <c r="O2" s="13"/>
    </row>
    <row r="3" spans="1:15" x14ac:dyDescent="0.3">
      <c r="A3" s="8">
        <v>17</v>
      </c>
      <c r="B3" s="9">
        <v>17</v>
      </c>
      <c r="C3" s="9">
        <v>21</v>
      </c>
      <c r="D3" s="9">
        <v>10</v>
      </c>
      <c r="E3" s="9">
        <v>13</v>
      </c>
      <c r="F3" s="9">
        <v>17</v>
      </c>
      <c r="G3" s="9">
        <v>9</v>
      </c>
      <c r="H3" s="9">
        <v>30</v>
      </c>
      <c r="I3" s="9">
        <v>17</v>
      </c>
      <c r="J3" s="11" t="s">
        <v>22</v>
      </c>
      <c r="K3" s="12"/>
      <c r="L3" s="12"/>
      <c r="M3" s="12"/>
      <c r="N3" s="12"/>
      <c r="O3" s="13"/>
    </row>
    <row r="6" spans="1:15" x14ac:dyDescent="0.3">
      <c r="A6" t="s">
        <v>24</v>
      </c>
      <c r="K6" s="10" t="s">
        <v>0</v>
      </c>
    </row>
    <row r="7" spans="1:15" x14ac:dyDescent="0.3">
      <c r="A7" s="10">
        <f>A2/$K$7</f>
        <v>0.94117647058823528</v>
      </c>
      <c r="B7" s="10">
        <f>B2/$K$7</f>
        <v>1</v>
      </c>
      <c r="C7" s="10">
        <f>C2/$K$7</f>
        <v>0.80588235294117649</v>
      </c>
      <c r="D7" s="10">
        <f>D2/$K$7</f>
        <v>0.76470588235294112</v>
      </c>
      <c r="E7" s="10">
        <f>E2/$K$7</f>
        <v>0.68823529411764706</v>
      </c>
      <c r="F7" s="10">
        <f>F2/$K$7</f>
        <v>0.97647058823529409</v>
      </c>
      <c r="G7" s="10">
        <f>G2/$K$7</f>
        <v>0.60588235294117643</v>
      </c>
      <c r="H7" s="10">
        <f>H2/$K$7</f>
        <v>0.91764705882352937</v>
      </c>
      <c r="I7" s="10">
        <f>I2/$K$7</f>
        <v>0.91176470588235292</v>
      </c>
      <c r="K7" s="10">
        <f>MAX(B2:I2)</f>
        <v>170</v>
      </c>
    </row>
    <row r="8" spans="1:15" x14ac:dyDescent="0.3">
      <c r="A8" s="10">
        <f>A3/$K$8</f>
        <v>0.56666666666666665</v>
      </c>
      <c r="B8" s="10">
        <f>B3/$K$8</f>
        <v>0.56666666666666665</v>
      </c>
      <c r="C8" s="10">
        <f>C3/$K$8</f>
        <v>0.7</v>
      </c>
      <c r="D8" s="10">
        <f>D3/$K$8</f>
        <v>0.33333333333333331</v>
      </c>
      <c r="E8" s="10">
        <f>E3/$K$8</f>
        <v>0.43333333333333335</v>
      </c>
      <c r="F8" s="10">
        <f>F3/$K$8</f>
        <v>0.56666666666666665</v>
      </c>
      <c r="G8" s="10">
        <f>G3/$K$8</f>
        <v>0.3</v>
      </c>
      <c r="H8" s="10">
        <f>H3/$K$8</f>
        <v>1</v>
      </c>
      <c r="I8" s="10">
        <f>I3/$K$8</f>
        <v>0.56666666666666665</v>
      </c>
      <c r="K8" s="10">
        <f>MAX(B3:I3)</f>
        <v>30</v>
      </c>
    </row>
    <row r="10" spans="1:15" x14ac:dyDescent="0.3">
      <c r="A10" t="s">
        <v>25</v>
      </c>
    </row>
    <row r="11" spans="1:15" x14ac:dyDescent="0.3">
      <c r="A11" s="10">
        <f>A2/$K$7</f>
        <v>0.94117647058823528</v>
      </c>
      <c r="B11" s="10">
        <f>A3/$K$8</f>
        <v>0.56666666666666665</v>
      </c>
    </row>
    <row r="12" spans="1:15" x14ac:dyDescent="0.3">
      <c r="A12" s="10">
        <f>B2/$K$7</f>
        <v>1</v>
      </c>
      <c r="B12" s="10">
        <f>B3/$K$8</f>
        <v>0.56666666666666665</v>
      </c>
    </row>
    <row r="13" spans="1:15" x14ac:dyDescent="0.3">
      <c r="A13" s="10">
        <f>C2/$K$7</f>
        <v>0.80588235294117649</v>
      </c>
      <c r="B13" s="10">
        <f>C3/$K$8</f>
        <v>0.7</v>
      </c>
    </row>
    <row r="14" spans="1:15" x14ac:dyDescent="0.3">
      <c r="A14" s="10">
        <f>D2/$K$7</f>
        <v>0.76470588235294112</v>
      </c>
      <c r="B14" s="10">
        <f>D3/$K$8</f>
        <v>0.33333333333333331</v>
      </c>
    </row>
    <row r="15" spans="1:15" x14ac:dyDescent="0.3">
      <c r="A15" s="10">
        <f>E2/$K$7</f>
        <v>0.68823529411764706</v>
      </c>
      <c r="B15" s="10">
        <f>E3/$K$8</f>
        <v>0.43333333333333335</v>
      </c>
    </row>
    <row r="16" spans="1:15" x14ac:dyDescent="0.3">
      <c r="A16" s="10">
        <f>F2/$K$7</f>
        <v>0.97647058823529409</v>
      </c>
      <c r="B16" s="10">
        <f>F3/$K$8</f>
        <v>0.56666666666666665</v>
      </c>
    </row>
    <row r="17" spans="1:13" x14ac:dyDescent="0.3">
      <c r="A17" s="10">
        <f>G2/$K$7</f>
        <v>0.60588235294117643</v>
      </c>
      <c r="B17" s="10">
        <f>G3/$K$8</f>
        <v>0.3</v>
      </c>
    </row>
    <row r="18" spans="1:13" x14ac:dyDescent="0.3">
      <c r="A18" s="10">
        <f>H2/$K$7</f>
        <v>0.91764705882352937</v>
      </c>
      <c r="B18" s="10">
        <f>H3/$K$8</f>
        <v>1</v>
      </c>
    </row>
    <row r="19" spans="1:13" x14ac:dyDescent="0.3">
      <c r="A19" s="10">
        <f>I2/$K$7</f>
        <v>0.91176470588235292</v>
      </c>
      <c r="B19" s="10">
        <f>I3/$K$8</f>
        <v>0.56666666666666665</v>
      </c>
    </row>
    <row r="20" spans="1:13" x14ac:dyDescent="0.3">
      <c r="K20" s="3"/>
      <c r="L20" s="3"/>
      <c r="M20" s="3"/>
    </row>
    <row r="21" spans="1:13" x14ac:dyDescent="0.3">
      <c r="A21" s="2"/>
      <c r="B21" s="2"/>
      <c r="C21" s="2"/>
      <c r="D21" s="2"/>
      <c r="E21" s="2"/>
      <c r="F21" s="2"/>
      <c r="G21" s="2"/>
      <c r="H21" s="2"/>
      <c r="I21" s="2"/>
      <c r="K21" s="1"/>
      <c r="L21" s="1"/>
      <c r="M21" s="1"/>
    </row>
    <row r="22" spans="1:13" x14ac:dyDescent="0.3">
      <c r="A22" s="1" t="s">
        <v>58</v>
      </c>
      <c r="B22" s="1"/>
      <c r="C22" s="1"/>
      <c r="D22" s="1"/>
      <c r="E22" s="1"/>
      <c r="F22" s="1"/>
      <c r="G22" s="1"/>
      <c r="H22" s="1"/>
      <c r="I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</row>
    <row r="24" spans="1:13" x14ac:dyDescent="0.3">
      <c r="A24" t="s">
        <v>26</v>
      </c>
      <c r="D24" t="s">
        <v>30</v>
      </c>
    </row>
    <row r="25" spans="1:13" x14ac:dyDescent="0.3">
      <c r="A25" s="10">
        <v>1</v>
      </c>
      <c r="B25" s="15" t="s">
        <v>27</v>
      </c>
      <c r="C25" s="15"/>
      <c r="D25" s="10" t="s">
        <v>18</v>
      </c>
      <c r="E25" s="10">
        <f>A17</f>
        <v>0.60588235294117643</v>
      </c>
      <c r="F25" s="10">
        <f>B17</f>
        <v>0.3</v>
      </c>
    </row>
    <row r="26" spans="1:13" x14ac:dyDescent="0.3">
      <c r="A26" s="10">
        <v>2</v>
      </c>
      <c r="B26" s="15" t="s">
        <v>28</v>
      </c>
      <c r="C26" s="15"/>
      <c r="D26" s="10" t="s">
        <v>15</v>
      </c>
      <c r="E26" s="10">
        <f>A14</f>
        <v>0.76470588235294112</v>
      </c>
      <c r="F26" s="10">
        <f>B14</f>
        <v>0.33333333333333331</v>
      </c>
      <c r="K26" s="22">
        <f>A11</f>
        <v>0.94117647058823528</v>
      </c>
      <c r="L26" s="22">
        <f>B11</f>
        <v>0.56666666666666665</v>
      </c>
    </row>
    <row r="27" spans="1:13" x14ac:dyDescent="0.3">
      <c r="A27" s="10">
        <v>3</v>
      </c>
      <c r="B27" s="15" t="s">
        <v>29</v>
      </c>
      <c r="C27" s="15"/>
      <c r="D27" s="10" t="s">
        <v>19</v>
      </c>
      <c r="E27" s="10">
        <f>A18</f>
        <v>0.91764705882352937</v>
      </c>
      <c r="F27" s="10">
        <f>B18</f>
        <v>1</v>
      </c>
      <c r="K27" s="22">
        <f>A12</f>
        <v>1</v>
      </c>
      <c r="L27" s="22">
        <f>B12</f>
        <v>0.56666666666666665</v>
      </c>
      <c r="M27" s="1"/>
    </row>
    <row r="28" spans="1:13" x14ac:dyDescent="0.3">
      <c r="K28" s="22">
        <f>A13</f>
        <v>0.80588235294117649</v>
      </c>
      <c r="L28" s="22">
        <f>B13</f>
        <v>0.7</v>
      </c>
      <c r="M28" s="1"/>
    </row>
    <row r="29" spans="1:13" x14ac:dyDescent="0.3">
      <c r="K29" s="22">
        <f>A14</f>
        <v>0.76470588235294112</v>
      </c>
      <c r="L29" s="22">
        <f>B14</f>
        <v>0.33333333333333331</v>
      </c>
      <c r="M29" s="1"/>
    </row>
    <row r="30" spans="1:13" x14ac:dyDescent="0.3">
      <c r="A30" t="s">
        <v>1</v>
      </c>
      <c r="K30" s="22">
        <f>A15</f>
        <v>0.68823529411764706</v>
      </c>
      <c r="L30" s="22">
        <f>B15</f>
        <v>0.43333333333333335</v>
      </c>
      <c r="M30" s="1"/>
    </row>
    <row r="31" spans="1:13" x14ac:dyDescent="0.3">
      <c r="A31" t="s">
        <v>31</v>
      </c>
      <c r="K31" s="22">
        <f>A16</f>
        <v>0.97647058823529409</v>
      </c>
      <c r="L31" s="22">
        <f>B16</f>
        <v>0.56666666666666665</v>
      </c>
      <c r="M31" s="1"/>
    </row>
    <row r="32" spans="1:13" x14ac:dyDescent="0.3">
      <c r="A32" s="10" t="s">
        <v>32</v>
      </c>
      <c r="B32" s="10" t="s">
        <v>33</v>
      </c>
      <c r="C32" s="10" t="s">
        <v>34</v>
      </c>
      <c r="K32" s="22">
        <f>A17</f>
        <v>0.60588235294117643</v>
      </c>
      <c r="L32" s="22">
        <f>B17</f>
        <v>0.3</v>
      </c>
      <c r="M32" s="1"/>
    </row>
    <row r="33" spans="1:13" x14ac:dyDescent="0.3">
      <c r="A33" s="10">
        <f>SQRT((A11-$E$25)^2+(B11-$F$25)^2)</f>
        <v>0.42840781556809965</v>
      </c>
      <c r="B33" s="10">
        <f>SQRT((A11-$E$26)^2+(B11-$F$26)^2)</f>
        <v>0.29255138515576234</v>
      </c>
      <c r="C33" s="10">
        <f>SQRT((A11-$E$27)^2+(B11-$F$27)^2)</f>
        <v>0.43397167072951998</v>
      </c>
      <c r="K33" s="22">
        <f>A18</f>
        <v>0.91764705882352937</v>
      </c>
      <c r="L33" s="22">
        <f>B18</f>
        <v>1</v>
      </c>
      <c r="M33" s="1"/>
    </row>
    <row r="34" spans="1:13" x14ac:dyDescent="0.3">
      <c r="A34" s="10">
        <f t="shared" ref="A34:A41" si="0">SQRT((A12-$E$25)^2+(B12-$F$25)^2)</f>
        <v>0.47585694366510461</v>
      </c>
      <c r="B34" s="10">
        <f>SQRT((A12-$E$26)^2+(B12-$F$26)^2)</f>
        <v>0.33137254901960789</v>
      </c>
      <c r="C34" s="10">
        <f>SQRT((A12-$E$27)^2+(B12-$F$27)^2)</f>
        <v>0.44108931601002649</v>
      </c>
      <c r="K34" s="22">
        <f>A19</f>
        <v>0.91176470588235292</v>
      </c>
      <c r="L34" s="22">
        <f>B19</f>
        <v>0.56666666666666665</v>
      </c>
      <c r="M34" s="1"/>
    </row>
    <row r="35" spans="1:13" x14ac:dyDescent="0.3">
      <c r="A35" s="10">
        <f t="shared" si="0"/>
        <v>0.44721359549995793</v>
      </c>
      <c r="B35" s="10">
        <f>SQRT((A13-$E$26)^2+(B13-$F$26)^2)</f>
        <v>0.36897147067835506</v>
      </c>
      <c r="C35" s="10">
        <f>SQRT((A13-$E$27)^2+(B13-$F$27)^2)</f>
        <v>0.32014270174559478</v>
      </c>
      <c r="F35" s="5"/>
      <c r="G35" s="5"/>
      <c r="H35" s="5"/>
      <c r="I35" s="5"/>
      <c r="J35" s="5"/>
      <c r="K35" s="5"/>
      <c r="M35" s="1"/>
    </row>
    <row r="36" spans="1:13" x14ac:dyDescent="0.3">
      <c r="A36" s="10">
        <f t="shared" si="0"/>
        <v>0.16228377801222399</v>
      </c>
      <c r="B36" s="10">
        <f>SQRT((A14-$E$26)^2+(B14-$F$26)^2)</f>
        <v>0</v>
      </c>
      <c r="C36" s="10">
        <f>SQRT((A14-$E$27)^2+(B14-$F$27)^2)</f>
        <v>0.6839849763734962</v>
      </c>
    </row>
    <row r="37" spans="1:13" x14ac:dyDescent="0.3">
      <c r="A37" s="10">
        <f t="shared" si="0"/>
        <v>0.15671561727598501</v>
      </c>
      <c r="B37" s="10">
        <f>SQRT((A15-$E$26)^2+(B15-$F$26)^2)</f>
        <v>0.12588785034725114</v>
      </c>
      <c r="C37" s="10">
        <f>SQRT((A15-$E$27)^2+(B15-$F$27)^2)</f>
        <v>0.611343495014528</v>
      </c>
    </row>
    <row r="38" spans="1:13" x14ac:dyDescent="0.3">
      <c r="A38" s="10">
        <f t="shared" si="0"/>
        <v>0.45655969078480796</v>
      </c>
      <c r="B38" s="10">
        <f>SQRT((A16-$E$26)^2+(B16-$F$26)^2)</f>
        <v>0.31510115058800392</v>
      </c>
      <c r="C38" s="10">
        <f>SQRT((A16-$E$27)^2+(B16-$F$27)^2)</f>
        <v>0.43730765530714705</v>
      </c>
    </row>
    <row r="39" spans="1:13" x14ac:dyDescent="0.3">
      <c r="A39" s="10">
        <f>SQRT((A17-$E$25)^2+(B17-$F$25)^2)</f>
        <v>0</v>
      </c>
      <c r="B39" s="10">
        <f>SQRT((A17-$E$26)^2+(B17-$F$26)^2)</f>
        <v>0.16228377801222399</v>
      </c>
      <c r="C39" s="10">
        <f>SQRT((A17-$E$27)^2+(B17-$F$27)^2)</f>
        <v>0.76628795621092072</v>
      </c>
    </row>
    <row r="40" spans="1:13" x14ac:dyDescent="0.3">
      <c r="A40" s="10">
        <f t="shared" si="0"/>
        <v>0.76628795621092072</v>
      </c>
      <c r="B40" s="10">
        <f>SQRT((A18-$E$26)^2+(B18-$F$26)^2)</f>
        <v>0.6839849763734962</v>
      </c>
      <c r="C40" s="10">
        <f>SQRT((A18-$E$27)^2+(B18-$F$27)^2)</f>
        <v>0</v>
      </c>
    </row>
    <row r="41" spans="1:13" x14ac:dyDescent="0.3">
      <c r="A41" s="10">
        <f t="shared" si="0"/>
        <v>0.4058018296557343</v>
      </c>
      <c r="B41" s="10">
        <f>SQRT((A19-$E$26)^2+(B19-$F$26)^2)</f>
        <v>0.27580924934145906</v>
      </c>
      <c r="C41" s="10">
        <f>SQRT((A19-$E$27)^2+(B19-$F$27)^2)</f>
        <v>0.43337325696667345</v>
      </c>
    </row>
    <row r="44" spans="1:13" x14ac:dyDescent="0.3">
      <c r="A44" s="10"/>
      <c r="B44" s="10" t="s">
        <v>12</v>
      </c>
      <c r="C44" s="10" t="s">
        <v>13</v>
      </c>
      <c r="D44" s="10" t="s">
        <v>14</v>
      </c>
      <c r="E44" s="10" t="s">
        <v>15</v>
      </c>
      <c r="F44" s="10" t="s">
        <v>16</v>
      </c>
      <c r="G44" s="10" t="s">
        <v>17</v>
      </c>
      <c r="H44" s="10" t="s">
        <v>18</v>
      </c>
      <c r="I44" s="10" t="s">
        <v>19</v>
      </c>
      <c r="J44" s="10" t="s">
        <v>20</v>
      </c>
    </row>
    <row r="45" spans="1:13" x14ac:dyDescent="0.3">
      <c r="A45" s="10" t="s">
        <v>2</v>
      </c>
      <c r="B45" s="10">
        <f>$A$33</f>
        <v>0.42840781556809965</v>
      </c>
      <c r="C45" s="10">
        <f>$A$34</f>
        <v>0.47585694366510461</v>
      </c>
      <c r="D45" s="10">
        <f>$A35</f>
        <v>0.44721359549995793</v>
      </c>
      <c r="E45" s="10">
        <f>$A36</f>
        <v>0.16228377801222399</v>
      </c>
      <c r="F45" s="10">
        <f>$A37</f>
        <v>0.15671561727598501</v>
      </c>
      <c r="G45" s="10">
        <f>$A38</f>
        <v>0.45655969078480796</v>
      </c>
      <c r="H45" s="10">
        <f>$A39</f>
        <v>0</v>
      </c>
      <c r="I45" s="10">
        <f>$A40</f>
        <v>0.76628795621092072</v>
      </c>
      <c r="J45" s="10">
        <f>$A41</f>
        <v>0.4058018296557343</v>
      </c>
    </row>
    <row r="46" spans="1:13" x14ac:dyDescent="0.3">
      <c r="A46" s="10" t="s">
        <v>4</v>
      </c>
      <c r="B46" s="10">
        <f>$B33</f>
        <v>0.29255138515576234</v>
      </c>
      <c r="C46" s="10">
        <f>$B34</f>
        <v>0.33137254901960789</v>
      </c>
      <c r="D46" s="10">
        <f>$B35</f>
        <v>0.36897147067835506</v>
      </c>
      <c r="E46" s="10">
        <f>$B36</f>
        <v>0</v>
      </c>
      <c r="F46" s="10">
        <f>$B37</f>
        <v>0.12588785034725114</v>
      </c>
      <c r="G46" s="10">
        <f>$B38</f>
        <v>0.31510115058800392</v>
      </c>
      <c r="H46" s="10">
        <f>$B39</f>
        <v>0.16228377801222399</v>
      </c>
      <c r="I46" s="10">
        <f>$B40</f>
        <v>0.6839849763734962</v>
      </c>
      <c r="J46" s="10">
        <f>$B41</f>
        <v>0.27580924934145906</v>
      </c>
    </row>
    <row r="47" spans="1:13" x14ac:dyDescent="0.3">
      <c r="A47" s="10" t="s">
        <v>9</v>
      </c>
      <c r="B47" s="10">
        <f>$C33</f>
        <v>0.43397167072951998</v>
      </c>
      <c r="C47" s="10">
        <f>$C34</f>
        <v>0.44108931601002649</v>
      </c>
      <c r="D47" s="10">
        <f>$C35</f>
        <v>0.32014270174559478</v>
      </c>
      <c r="E47" s="10">
        <f>$C36</f>
        <v>0.6839849763734962</v>
      </c>
      <c r="F47" s="10">
        <f>$C37</f>
        <v>0.611343495014528</v>
      </c>
      <c r="G47" s="10">
        <f>$C38</f>
        <v>0.43730765530714705</v>
      </c>
      <c r="H47" s="10">
        <f>$C39</f>
        <v>0.76628795621092072</v>
      </c>
      <c r="I47" s="10">
        <f>$C40</f>
        <v>0</v>
      </c>
      <c r="J47" s="10">
        <f>$C41</f>
        <v>0.43337325696667345</v>
      </c>
    </row>
    <row r="48" spans="1:13" x14ac:dyDescent="0.3">
      <c r="A48" s="10" t="s">
        <v>35</v>
      </c>
      <c r="B48" s="10">
        <v>2</v>
      </c>
      <c r="C48" s="10">
        <v>2</v>
      </c>
      <c r="D48" s="10">
        <v>3</v>
      </c>
      <c r="E48" s="10">
        <v>2</v>
      </c>
      <c r="F48" s="10">
        <v>2</v>
      </c>
      <c r="G48" s="10">
        <v>2</v>
      </c>
      <c r="H48" s="10">
        <v>1</v>
      </c>
      <c r="I48" s="10">
        <v>3</v>
      </c>
      <c r="J48" s="10">
        <v>2</v>
      </c>
    </row>
    <row r="50" spans="1:7" x14ac:dyDescent="0.3">
      <c r="A50" t="s">
        <v>36</v>
      </c>
      <c r="E50" t="s">
        <v>38</v>
      </c>
    </row>
    <row r="51" spans="1:7" x14ac:dyDescent="0.3">
      <c r="A51" s="10" t="s">
        <v>2</v>
      </c>
      <c r="B51" s="10" t="s">
        <v>4</v>
      </c>
      <c r="C51" s="10" t="s">
        <v>9</v>
      </c>
      <c r="E51" s="10" t="s">
        <v>2</v>
      </c>
      <c r="F51" s="10" t="s">
        <v>4</v>
      </c>
      <c r="G51" s="10" t="s">
        <v>9</v>
      </c>
    </row>
    <row r="52" spans="1:7" x14ac:dyDescent="0.3">
      <c r="A52" s="16">
        <f>A17</f>
        <v>0.60588235294117643</v>
      </c>
      <c r="B52" s="10">
        <f>(A11+A12+A14+A15+A16+A19)/6</f>
        <v>0.88039215686274519</v>
      </c>
      <c r="C52" s="10">
        <f>(A13+A18)/2</f>
        <v>0.86176470588235299</v>
      </c>
      <c r="E52" s="10">
        <f>E25</f>
        <v>0.60588235294117643</v>
      </c>
      <c r="F52" s="10">
        <f>E26</f>
        <v>0.76470588235294112</v>
      </c>
      <c r="G52" s="10">
        <f>E27</f>
        <v>0.91764705882352937</v>
      </c>
    </row>
    <row r="53" spans="1:7" x14ac:dyDescent="0.3">
      <c r="A53" s="10">
        <f>B17</f>
        <v>0.3</v>
      </c>
      <c r="B53" s="10">
        <f>(B11+B12+B14+B15+B16+B19)/6</f>
        <v>0.50555555555555554</v>
      </c>
      <c r="C53" s="10">
        <f>(B13+B18)/2</f>
        <v>0.85</v>
      </c>
      <c r="E53" s="10">
        <f>F25</f>
        <v>0.3</v>
      </c>
      <c r="F53" s="10">
        <f>F26</f>
        <v>0.33333333333333331</v>
      </c>
      <c r="G53" s="10">
        <f>F27</f>
        <v>1</v>
      </c>
    </row>
    <row r="56" spans="1:7" x14ac:dyDescent="0.3">
      <c r="A56" t="s">
        <v>37</v>
      </c>
      <c r="E56" s="1"/>
      <c r="F56" s="1"/>
      <c r="G56" s="1"/>
    </row>
    <row r="57" spans="1:7" x14ac:dyDescent="0.3">
      <c r="E57" s="1"/>
      <c r="F57" s="1"/>
      <c r="G57" s="1"/>
    </row>
    <row r="58" spans="1:7" x14ac:dyDescent="0.3">
      <c r="A58" s="10" t="s">
        <v>32</v>
      </c>
      <c r="B58" s="10" t="s">
        <v>33</v>
      </c>
      <c r="C58" s="10" t="s">
        <v>34</v>
      </c>
    </row>
    <row r="59" spans="1:7" x14ac:dyDescent="0.3">
      <c r="A59" s="10">
        <f>SQRT((A11-$A$52)^2+(B11-$A$53)^2)</f>
        <v>0.42840781556809965</v>
      </c>
      <c r="B59" s="10">
        <f>SQRT((A11-$B$52)^2+(B11-$B$53)^2)</f>
        <v>8.6193391256600249E-2</v>
      </c>
      <c r="C59" s="10">
        <f>SQRT((A11-$C$52)^2+(B11-$C$53)^2)</f>
        <v>0.29425160348157864</v>
      </c>
    </row>
    <row r="60" spans="1:7" x14ac:dyDescent="0.3">
      <c r="A60" s="10">
        <f t="shared" ref="A60:A67" si="1">SQRT((A12-$A$52)^2+(B12-$A$53)^2)</f>
        <v>0.47585694366510461</v>
      </c>
      <c r="B60" s="10">
        <f t="shared" ref="B60:B67" si="2">SQRT((A12-$B$52)^2+(B12-$B$53)^2)</f>
        <v>0.13431531573569977</v>
      </c>
      <c r="C60" s="10">
        <f t="shared" ref="C60:C67" si="3">SQRT((A12-$C$52)^2+(B12-$C$53)^2)</f>
        <v>0.31525668005225543</v>
      </c>
    </row>
    <row r="61" spans="1:7" x14ac:dyDescent="0.3">
      <c r="A61" s="10">
        <f t="shared" si="1"/>
        <v>0.44721359549995793</v>
      </c>
      <c r="B61" s="10">
        <f t="shared" si="2"/>
        <v>0.20823148862681465</v>
      </c>
      <c r="C61" s="10">
        <f t="shared" si="3"/>
        <v>0.16007135087279742</v>
      </c>
    </row>
    <row r="62" spans="1:7" x14ac:dyDescent="0.3">
      <c r="A62" s="10">
        <f t="shared" si="1"/>
        <v>0.16228377801222399</v>
      </c>
      <c r="B62" s="10">
        <f t="shared" si="2"/>
        <v>0.20747001695936268</v>
      </c>
      <c r="C62" s="10">
        <f t="shared" si="3"/>
        <v>0.52570415603203846</v>
      </c>
    </row>
    <row r="63" spans="1:7" x14ac:dyDescent="0.3">
      <c r="A63" s="10">
        <f t="shared" si="1"/>
        <v>0.15671561727598501</v>
      </c>
      <c r="B63" s="10">
        <f t="shared" si="2"/>
        <v>0.20528104949740131</v>
      </c>
      <c r="C63" s="10">
        <f t="shared" si="3"/>
        <v>0.45135747236366425</v>
      </c>
    </row>
    <row r="64" spans="1:7" x14ac:dyDescent="0.3">
      <c r="A64" s="10">
        <f t="shared" si="1"/>
        <v>0.45655969078480796</v>
      </c>
      <c r="B64" s="10">
        <f t="shared" si="2"/>
        <v>0.11386673296553369</v>
      </c>
      <c r="C64" s="10">
        <f t="shared" si="3"/>
        <v>0.30567174750726395</v>
      </c>
    </row>
    <row r="65" spans="1:10" x14ac:dyDescent="0.3">
      <c r="A65" s="10">
        <f t="shared" si="1"/>
        <v>0</v>
      </c>
      <c r="B65" s="10">
        <f t="shared" si="2"/>
        <v>0.34294127612291175</v>
      </c>
      <c r="C65" s="10">
        <f t="shared" si="3"/>
        <v>0.60661007125394228</v>
      </c>
    </row>
    <row r="66" spans="1:10" x14ac:dyDescent="0.3">
      <c r="A66" s="10">
        <f t="shared" si="1"/>
        <v>0.76628795621092072</v>
      </c>
      <c r="B66" s="10">
        <f t="shared" si="2"/>
        <v>0.49584598048394318</v>
      </c>
      <c r="C66" s="10">
        <f t="shared" si="3"/>
        <v>0.16007135087279739</v>
      </c>
    </row>
    <row r="67" spans="1:10" x14ac:dyDescent="0.3">
      <c r="A67" s="10">
        <f t="shared" si="1"/>
        <v>0.4058018296557343</v>
      </c>
      <c r="B67" s="10">
        <f t="shared" si="2"/>
        <v>6.8693556708196865E-2</v>
      </c>
      <c r="C67" s="10">
        <f t="shared" si="3"/>
        <v>0.28771127502720112</v>
      </c>
    </row>
    <row r="70" spans="1:10" x14ac:dyDescent="0.3">
      <c r="A70" s="10"/>
      <c r="B70" s="10" t="s">
        <v>12</v>
      </c>
      <c r="C70" s="10" t="s">
        <v>13</v>
      </c>
      <c r="D70" s="10" t="s">
        <v>14</v>
      </c>
      <c r="E70" s="10" t="s">
        <v>15</v>
      </c>
      <c r="F70" s="10" t="s">
        <v>16</v>
      </c>
      <c r="G70" s="10" t="s">
        <v>17</v>
      </c>
      <c r="H70" s="10" t="s">
        <v>18</v>
      </c>
      <c r="I70" s="10" t="s">
        <v>19</v>
      </c>
      <c r="J70" s="10" t="s">
        <v>20</v>
      </c>
    </row>
    <row r="71" spans="1:10" x14ac:dyDescent="0.3">
      <c r="A71" s="10" t="s">
        <v>2</v>
      </c>
      <c r="B71" s="10">
        <f>$A59</f>
        <v>0.42840781556809965</v>
      </c>
      <c r="C71" s="10">
        <f>$A60</f>
        <v>0.47585694366510461</v>
      </c>
      <c r="D71" s="10">
        <f>$A61</f>
        <v>0.44721359549995793</v>
      </c>
      <c r="E71" s="10">
        <f>$A62</f>
        <v>0.16228377801222399</v>
      </c>
      <c r="F71" s="10">
        <f>$A63</f>
        <v>0.15671561727598501</v>
      </c>
      <c r="G71" s="10">
        <f>$A64</f>
        <v>0.45655969078480796</v>
      </c>
      <c r="H71" s="10">
        <f>$A65</f>
        <v>0</v>
      </c>
      <c r="I71" s="10">
        <f>$A66</f>
        <v>0.76628795621092072</v>
      </c>
      <c r="J71" s="10">
        <f>$A67</f>
        <v>0.4058018296557343</v>
      </c>
    </row>
    <row r="72" spans="1:10" x14ac:dyDescent="0.3">
      <c r="A72" s="10" t="s">
        <v>4</v>
      </c>
      <c r="B72" s="10">
        <f>$B59</f>
        <v>8.6193391256600249E-2</v>
      </c>
      <c r="C72" s="10">
        <f>$B60</f>
        <v>0.13431531573569977</v>
      </c>
      <c r="D72" s="10">
        <f>$B61</f>
        <v>0.20823148862681465</v>
      </c>
      <c r="E72" s="10">
        <f>$B62</f>
        <v>0.20747001695936268</v>
      </c>
      <c r="F72" s="10">
        <f>$B63</f>
        <v>0.20528104949740131</v>
      </c>
      <c r="G72" s="10">
        <f>$B64</f>
        <v>0.11386673296553369</v>
      </c>
      <c r="H72" s="10">
        <f>$B65</f>
        <v>0.34294127612291175</v>
      </c>
      <c r="I72" s="10">
        <f>$B66</f>
        <v>0.49584598048394318</v>
      </c>
      <c r="J72" s="10">
        <f>$B67</f>
        <v>6.8693556708196865E-2</v>
      </c>
    </row>
    <row r="73" spans="1:10" x14ac:dyDescent="0.3">
      <c r="A73" s="10" t="s">
        <v>9</v>
      </c>
      <c r="B73" s="10">
        <f>$C59</f>
        <v>0.29425160348157864</v>
      </c>
      <c r="C73" s="10">
        <f>$C60</f>
        <v>0.31525668005225543</v>
      </c>
      <c r="D73" s="10">
        <f>$C61</f>
        <v>0.16007135087279742</v>
      </c>
      <c r="E73" s="10">
        <f>$C62</f>
        <v>0.52570415603203846</v>
      </c>
      <c r="F73" s="10">
        <f>$C63</f>
        <v>0.45135747236366425</v>
      </c>
      <c r="G73" s="10">
        <f>$C64</f>
        <v>0.30567174750726395</v>
      </c>
      <c r="H73" s="10">
        <f>$C65</f>
        <v>0.60661007125394228</v>
      </c>
      <c r="I73" s="10">
        <f>$C66</f>
        <v>0.16007135087279739</v>
      </c>
      <c r="J73" s="10">
        <f>$C67</f>
        <v>0.28771127502720112</v>
      </c>
    </row>
    <row r="74" spans="1:10" x14ac:dyDescent="0.3">
      <c r="A74" s="10" t="s">
        <v>35</v>
      </c>
      <c r="B74" s="10">
        <v>2</v>
      </c>
      <c r="C74" s="10">
        <v>2</v>
      </c>
      <c r="D74" s="10">
        <v>3</v>
      </c>
      <c r="E74" s="10">
        <v>1</v>
      </c>
      <c r="F74" s="10">
        <v>1</v>
      </c>
      <c r="G74" s="10">
        <v>2</v>
      </c>
      <c r="H74" s="10">
        <v>1</v>
      </c>
      <c r="I74" s="10">
        <v>3</v>
      </c>
      <c r="J74" s="10">
        <v>2</v>
      </c>
    </row>
    <row r="76" spans="1:10" x14ac:dyDescent="0.3">
      <c r="A76" t="s">
        <v>36</v>
      </c>
      <c r="E76" t="s">
        <v>38</v>
      </c>
    </row>
    <row r="77" spans="1:10" x14ac:dyDescent="0.3">
      <c r="A77" s="10" t="s">
        <v>2</v>
      </c>
      <c r="B77" s="10" t="s">
        <v>4</v>
      </c>
      <c r="C77" s="10" t="s">
        <v>9</v>
      </c>
      <c r="E77" s="10" t="s">
        <v>2</v>
      </c>
      <c r="F77" s="10" t="s">
        <v>4</v>
      </c>
      <c r="G77" s="10" t="s">
        <v>9</v>
      </c>
    </row>
    <row r="78" spans="1:10" x14ac:dyDescent="0.3">
      <c r="A78" s="16">
        <f>(A14+A15+A17)/3</f>
        <v>0.68627450980392146</v>
      </c>
      <c r="B78" s="10">
        <f>(A11+A12+A16+A19)/4</f>
        <v>0.95735294117647052</v>
      </c>
      <c r="C78" s="10">
        <f>(A13+A18)/2</f>
        <v>0.86176470588235299</v>
      </c>
      <c r="E78" s="16">
        <v>0.60588235294117643</v>
      </c>
      <c r="F78" s="10">
        <v>0.88039215686274519</v>
      </c>
      <c r="G78" s="10">
        <v>0.86176470588235299</v>
      </c>
    </row>
    <row r="79" spans="1:10" x14ac:dyDescent="0.3">
      <c r="A79" s="10">
        <f>(B14+B15+B17)/3</f>
        <v>0.35555555555555557</v>
      </c>
      <c r="B79" s="10">
        <f>(B11+B12+B16+B19)/4</f>
        <v>0.56666666666666665</v>
      </c>
      <c r="C79" s="10">
        <f>(B13+B18)/2</f>
        <v>0.85</v>
      </c>
      <c r="E79" s="10">
        <v>0.3</v>
      </c>
      <c r="F79" s="10">
        <v>0.50555555555555554</v>
      </c>
      <c r="G79" s="10">
        <v>0.85</v>
      </c>
    </row>
    <row r="82" spans="1:10" x14ac:dyDescent="0.3">
      <c r="A82" t="s">
        <v>39</v>
      </c>
    </row>
    <row r="84" spans="1:10" x14ac:dyDescent="0.3">
      <c r="A84" s="10" t="s">
        <v>32</v>
      </c>
      <c r="B84" s="10" t="s">
        <v>33</v>
      </c>
      <c r="C84" s="10" t="s">
        <v>34</v>
      </c>
    </row>
    <row r="85" spans="1:10" x14ac:dyDescent="0.3">
      <c r="A85" s="10">
        <f>SQRT((A11-$A$78)^2+(B11-$A$79)^2)</f>
        <v>0.33097267386637186</v>
      </c>
      <c r="B85" s="10">
        <f>SQRT((A11-$B$78)^2+(B11-$B$79)^2)</f>
        <v>1.6176470588235237E-2</v>
      </c>
      <c r="C85" s="10">
        <f>SQRT((A11-$C$78)^2+(B11-$C$79)^2)</f>
        <v>0.29425160348157864</v>
      </c>
    </row>
    <row r="86" spans="1:10" x14ac:dyDescent="0.3">
      <c r="A86" s="10">
        <f t="shared" ref="A86:A93" si="4">SQRT((A12-$A$78)^2+(B12-$A$79)^2)</f>
        <v>0.37814228067400457</v>
      </c>
      <c r="B86" s="10">
        <f t="shared" ref="B86:B93" si="5">SQRT((A12-$B$78)^2+(B12-$B$79)^2)</f>
        <v>4.2647058823529482E-2</v>
      </c>
      <c r="C86" s="10">
        <f t="shared" ref="C86:C93" si="6">SQRT((A12-$C$78)^2+(B12-$C$79)^2)</f>
        <v>0.31525668005225543</v>
      </c>
    </row>
    <row r="87" spans="1:10" x14ac:dyDescent="0.3">
      <c r="A87" s="10">
        <f t="shared" si="4"/>
        <v>0.36462036620105048</v>
      </c>
      <c r="B87" s="10">
        <f t="shared" si="5"/>
        <v>0.2017947394708885</v>
      </c>
      <c r="C87" s="10">
        <f t="shared" si="6"/>
        <v>0.16007135087279742</v>
      </c>
    </row>
    <row r="88" spans="1:10" x14ac:dyDescent="0.3">
      <c r="A88" s="10">
        <f t="shared" si="4"/>
        <v>8.151875465447779E-2</v>
      </c>
      <c r="B88" s="10">
        <f t="shared" si="5"/>
        <v>0.30258442411631309</v>
      </c>
      <c r="C88" s="10">
        <f t="shared" si="6"/>
        <v>0.52570415603203846</v>
      </c>
    </row>
    <row r="89" spans="1:10" x14ac:dyDescent="0.3">
      <c r="A89" s="10">
        <f t="shared" si="4"/>
        <v>7.7802489620669185E-2</v>
      </c>
      <c r="B89" s="10">
        <f t="shared" si="5"/>
        <v>0.3003366207045941</v>
      </c>
      <c r="C89" s="10">
        <f t="shared" si="6"/>
        <v>0.45135747236366425</v>
      </c>
    </row>
    <row r="90" spans="1:10" x14ac:dyDescent="0.3">
      <c r="A90" s="10">
        <f t="shared" si="4"/>
        <v>0.35886162398829335</v>
      </c>
      <c r="B90" s="10">
        <f t="shared" si="5"/>
        <v>1.9117647058823573E-2</v>
      </c>
      <c r="C90" s="10">
        <f t="shared" si="6"/>
        <v>0.30567174750726395</v>
      </c>
    </row>
    <row r="91" spans="1:10" x14ac:dyDescent="0.3">
      <c r="A91" s="10">
        <f t="shared" si="4"/>
        <v>9.7720615215678139E-2</v>
      </c>
      <c r="B91" s="10">
        <f t="shared" si="5"/>
        <v>0.44118327881457015</v>
      </c>
      <c r="C91" s="10">
        <f t="shared" si="6"/>
        <v>0.60661007125394228</v>
      </c>
    </row>
    <row r="92" spans="1:10" x14ac:dyDescent="0.3">
      <c r="A92" s="10">
        <f t="shared" si="4"/>
        <v>0.68472030670569384</v>
      </c>
      <c r="B92" s="10">
        <f t="shared" si="5"/>
        <v>0.43514863537784809</v>
      </c>
      <c r="C92" s="10">
        <f t="shared" si="6"/>
        <v>0.16007135087279739</v>
      </c>
    </row>
    <row r="93" spans="1:10" x14ac:dyDescent="0.3">
      <c r="A93" s="10">
        <f t="shared" si="4"/>
        <v>0.30889112930295903</v>
      </c>
      <c r="B93" s="10">
        <f t="shared" si="5"/>
        <v>4.5588235294117596E-2</v>
      </c>
      <c r="C93" s="10">
        <f t="shared" si="6"/>
        <v>0.28771127502720112</v>
      </c>
    </row>
    <row r="96" spans="1:10" x14ac:dyDescent="0.3">
      <c r="A96" s="10"/>
      <c r="B96" s="10" t="s">
        <v>12</v>
      </c>
      <c r="C96" s="10" t="s">
        <v>13</v>
      </c>
      <c r="D96" s="10" t="s">
        <v>14</v>
      </c>
      <c r="E96" s="10" t="s">
        <v>15</v>
      </c>
      <c r="F96" s="10" t="s">
        <v>16</v>
      </c>
      <c r="G96" s="10" t="s">
        <v>17</v>
      </c>
      <c r="H96" s="10" t="s">
        <v>18</v>
      </c>
      <c r="I96" s="10" t="s">
        <v>19</v>
      </c>
      <c r="J96" s="10" t="s">
        <v>20</v>
      </c>
    </row>
    <row r="97" spans="1:10" x14ac:dyDescent="0.3">
      <c r="A97" s="10" t="s">
        <v>2</v>
      </c>
      <c r="B97" s="10">
        <f>$A85</f>
        <v>0.33097267386637186</v>
      </c>
      <c r="C97" s="10">
        <f>$A86</f>
        <v>0.37814228067400457</v>
      </c>
      <c r="D97" s="10">
        <f>$A87</f>
        <v>0.36462036620105048</v>
      </c>
      <c r="E97" s="10">
        <f>$A88</f>
        <v>8.151875465447779E-2</v>
      </c>
      <c r="F97" s="10">
        <f>$A89</f>
        <v>7.7802489620669185E-2</v>
      </c>
      <c r="G97" s="10">
        <f>$A90</f>
        <v>0.35886162398829335</v>
      </c>
      <c r="H97" s="10">
        <f>$A91</f>
        <v>9.7720615215678139E-2</v>
      </c>
      <c r="I97" s="10">
        <f>$A92</f>
        <v>0.68472030670569384</v>
      </c>
      <c r="J97" s="10">
        <f>$A93</f>
        <v>0.30889112930295903</v>
      </c>
    </row>
    <row r="98" spans="1:10" x14ac:dyDescent="0.3">
      <c r="A98" s="10" t="s">
        <v>4</v>
      </c>
      <c r="B98" s="10">
        <f>$B85</f>
        <v>1.6176470588235237E-2</v>
      </c>
      <c r="C98" s="10">
        <f>$B86</f>
        <v>4.2647058823529482E-2</v>
      </c>
      <c r="D98" s="10">
        <f>$B87</f>
        <v>0.2017947394708885</v>
      </c>
      <c r="E98" s="10">
        <f>$B88</f>
        <v>0.30258442411631309</v>
      </c>
      <c r="F98" s="10">
        <f>$B89</f>
        <v>0.3003366207045941</v>
      </c>
      <c r="G98" s="10">
        <f>$B90</f>
        <v>1.9117647058823573E-2</v>
      </c>
      <c r="H98" s="10">
        <f>$B91</f>
        <v>0.44118327881457015</v>
      </c>
      <c r="I98" s="10">
        <f>$B92</f>
        <v>0.43514863537784809</v>
      </c>
      <c r="J98" s="10">
        <f>$B93</f>
        <v>4.5588235294117596E-2</v>
      </c>
    </row>
    <row r="99" spans="1:10" x14ac:dyDescent="0.3">
      <c r="A99" s="10" t="s">
        <v>9</v>
      </c>
      <c r="B99" s="10">
        <f>$C85</f>
        <v>0.29425160348157864</v>
      </c>
      <c r="C99" s="10">
        <f>$C86</f>
        <v>0.31525668005225543</v>
      </c>
      <c r="D99" s="10">
        <f>$C87</f>
        <v>0.16007135087279742</v>
      </c>
      <c r="E99" s="10">
        <f>$C88</f>
        <v>0.52570415603203846</v>
      </c>
      <c r="F99" s="10">
        <f>$C89</f>
        <v>0.45135747236366425</v>
      </c>
      <c r="G99" s="10">
        <f>$C90</f>
        <v>0.30567174750726395</v>
      </c>
      <c r="H99" s="10">
        <f>$C91</f>
        <v>0.60661007125394228</v>
      </c>
      <c r="I99" s="10">
        <f>$C92</f>
        <v>0.16007135087279739</v>
      </c>
      <c r="J99" s="10">
        <f>$C93</f>
        <v>0.28771127502720112</v>
      </c>
    </row>
    <row r="100" spans="1:10" x14ac:dyDescent="0.3">
      <c r="A100" s="10" t="s">
        <v>35</v>
      </c>
      <c r="B100" s="10">
        <v>2</v>
      </c>
      <c r="C100" s="10">
        <v>2</v>
      </c>
      <c r="D100" s="10">
        <v>3</v>
      </c>
      <c r="E100" s="10">
        <v>1</v>
      </c>
      <c r="F100" s="10">
        <v>1</v>
      </c>
      <c r="G100" s="10">
        <v>2</v>
      </c>
      <c r="H100" s="10">
        <v>1</v>
      </c>
      <c r="I100" s="10">
        <v>3</v>
      </c>
      <c r="J100" s="10">
        <v>2</v>
      </c>
    </row>
    <row r="102" spans="1:10" x14ac:dyDescent="0.3">
      <c r="A102" t="s">
        <v>36</v>
      </c>
      <c r="E102" t="s">
        <v>38</v>
      </c>
    </row>
    <row r="103" spans="1:10" x14ac:dyDescent="0.3">
      <c r="A103" s="10" t="s">
        <v>2</v>
      </c>
      <c r="B103" s="10" t="s">
        <v>4</v>
      </c>
      <c r="C103" s="10" t="s">
        <v>9</v>
      </c>
      <c r="E103" s="10" t="s">
        <v>2</v>
      </c>
      <c r="F103" s="10" t="s">
        <v>4</v>
      </c>
      <c r="G103" s="10" t="s">
        <v>9</v>
      </c>
    </row>
    <row r="104" spans="1:10" x14ac:dyDescent="0.3">
      <c r="A104" s="16">
        <v>0.68627450980392146</v>
      </c>
      <c r="B104" s="10">
        <v>0.95735294117647052</v>
      </c>
      <c r="C104" s="10">
        <v>0.86176470588235299</v>
      </c>
      <c r="E104" s="16">
        <v>0.68627450980392146</v>
      </c>
      <c r="F104" s="10">
        <v>0.95735294117647052</v>
      </c>
      <c r="G104" s="10">
        <v>0.86176470588235299</v>
      </c>
    </row>
    <row r="105" spans="1:10" x14ac:dyDescent="0.3">
      <c r="A105" s="10">
        <v>0.35555555555555557</v>
      </c>
      <c r="B105" s="10">
        <v>0.56666666666666665</v>
      </c>
      <c r="C105" s="10">
        <v>0.85</v>
      </c>
      <c r="E105" s="10">
        <v>0.35555555555555557</v>
      </c>
      <c r="F105" s="10">
        <v>0.56666666666666665</v>
      </c>
      <c r="G105" s="10">
        <v>0.85</v>
      </c>
    </row>
    <row r="107" spans="1:10" x14ac:dyDescent="0.3">
      <c r="A107" t="s">
        <v>40</v>
      </c>
    </row>
    <row r="108" spans="1:10" x14ac:dyDescent="0.3">
      <c r="A108" t="s">
        <v>41</v>
      </c>
    </row>
    <row r="111" spans="1:10" x14ac:dyDescent="0.3">
      <c r="B111" s="4"/>
    </row>
    <row r="117" spans="1:12" x14ac:dyDescent="0.3">
      <c r="A117" s="17" t="s">
        <v>11</v>
      </c>
      <c r="B117" s="17"/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1:12" x14ac:dyDescent="0.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1:12" x14ac:dyDescent="0.3">
      <c r="A119" s="20">
        <v>0.94117600000000001</v>
      </c>
      <c r="B119" s="20">
        <v>1</v>
      </c>
      <c r="C119" s="20">
        <v>0.80588199999999999</v>
      </c>
      <c r="D119" s="20">
        <v>0.764706</v>
      </c>
      <c r="E119" s="20">
        <v>0.68823500000000004</v>
      </c>
      <c r="F119" s="20">
        <v>0.97647099999999998</v>
      </c>
      <c r="G119" s="20">
        <v>0.60588200000000003</v>
      </c>
      <c r="H119" s="20">
        <v>0.91764699999999999</v>
      </c>
      <c r="I119" s="20">
        <v>0.91176500000000005</v>
      </c>
      <c r="J119" s="18"/>
      <c r="K119" s="18"/>
    </row>
    <row r="120" spans="1:12" x14ac:dyDescent="0.3">
      <c r="A120" s="20">
        <v>0.56666700000000003</v>
      </c>
      <c r="B120" s="20">
        <v>0.56666700000000003</v>
      </c>
      <c r="C120" s="20">
        <v>0.7</v>
      </c>
      <c r="D120" s="20">
        <v>0.33333299999999999</v>
      </c>
      <c r="E120" s="20">
        <v>0.43333300000000002</v>
      </c>
      <c r="F120" s="20">
        <v>0.56666700000000003</v>
      </c>
      <c r="G120" s="20">
        <v>0.3</v>
      </c>
      <c r="H120" s="20">
        <v>1</v>
      </c>
      <c r="I120" s="20">
        <v>0.56666700000000003</v>
      </c>
      <c r="J120" s="18"/>
      <c r="K120" s="18"/>
    </row>
    <row r="121" spans="1:12" x14ac:dyDescent="0.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1:12" x14ac:dyDescent="0.3">
      <c r="A122" s="18" t="s">
        <v>42</v>
      </c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 spans="1:12" x14ac:dyDescent="0.3">
      <c r="A123" s="18" t="s">
        <v>43</v>
      </c>
      <c r="B123" s="19"/>
      <c r="C123" s="18"/>
      <c r="D123" s="18"/>
      <c r="E123" s="18" t="s">
        <v>45</v>
      </c>
      <c r="F123" s="18"/>
      <c r="G123" s="18"/>
      <c r="H123" s="18"/>
      <c r="I123" s="18"/>
      <c r="J123" s="18"/>
      <c r="K123" s="18"/>
    </row>
    <row r="124" spans="1:12" x14ac:dyDescent="0.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 spans="1:12" x14ac:dyDescent="0.3">
      <c r="A125" s="20"/>
      <c r="B125" s="20" t="s">
        <v>12</v>
      </c>
      <c r="C125" s="20" t="s">
        <v>13</v>
      </c>
      <c r="D125" s="20" t="s">
        <v>14</v>
      </c>
      <c r="E125" s="20" t="s">
        <v>15</v>
      </c>
      <c r="F125" s="20" t="s">
        <v>16</v>
      </c>
      <c r="G125" s="20" t="s">
        <v>17</v>
      </c>
      <c r="H125" s="20" t="s">
        <v>18</v>
      </c>
      <c r="I125" s="20" t="s">
        <v>19</v>
      </c>
      <c r="J125" s="20" t="s">
        <v>20</v>
      </c>
      <c r="K125" s="18"/>
    </row>
    <row r="126" spans="1:12" x14ac:dyDescent="0.3">
      <c r="A126" s="20" t="s">
        <v>2</v>
      </c>
      <c r="B126" s="20">
        <f>SQRT((A119-$A$119)^2+(A120-$A$120)^2)</f>
        <v>0</v>
      </c>
      <c r="C126" s="20">
        <f>SQRT((B119-$A$119)^2+(B120-$A$120)^2)</f>
        <v>5.8823999999999987E-2</v>
      </c>
      <c r="D126" s="20">
        <f t="shared" ref="D126:J126" si="7">SQRT((C119-$A$119)^2+(C120-$A$120)^2)</f>
        <v>0.18995303452432655</v>
      </c>
      <c r="E126" s="20">
        <f t="shared" si="7"/>
        <v>0.2925515620467613</v>
      </c>
      <c r="F126" s="20">
        <f t="shared" si="7"/>
        <v>0.28593199372752953</v>
      </c>
      <c r="G126" s="20">
        <f t="shared" si="7"/>
        <v>3.5294999999999965E-2</v>
      </c>
      <c r="H126" s="20">
        <f t="shared" si="7"/>
        <v>0.42840793097817415</v>
      </c>
      <c r="I126" s="20">
        <f t="shared" si="7"/>
        <v>0.4339713155612937</v>
      </c>
      <c r="J126" s="20">
        <f t="shared" si="7"/>
        <v>2.9410999999999965E-2</v>
      </c>
      <c r="K126" s="18"/>
      <c r="L126" s="21">
        <f>MAX(B126:J126)</f>
        <v>0.4339713155612937</v>
      </c>
    </row>
    <row r="127" spans="1:12" x14ac:dyDescent="0.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 spans="1:12" x14ac:dyDescent="0.3">
      <c r="A128" s="18" t="s">
        <v>44</v>
      </c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 spans="1:11" x14ac:dyDescent="0.3">
      <c r="A129" s="18" t="s">
        <v>46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 spans="1:11" x14ac:dyDescent="0.3">
      <c r="A130" s="18" t="s">
        <v>3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 spans="1:11" x14ac:dyDescent="0.3">
      <c r="A131" s="18">
        <f>I126/2</f>
        <v>0.21698565778064685</v>
      </c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 spans="1:11" x14ac:dyDescent="0.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 spans="1:11" x14ac:dyDescent="0.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 spans="1:11" x14ac:dyDescent="0.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 spans="1:11" x14ac:dyDescent="0.3">
      <c r="A135" s="20"/>
      <c r="B135" s="20" t="s">
        <v>12</v>
      </c>
      <c r="C135" s="20" t="s">
        <v>13</v>
      </c>
      <c r="D135" s="20" t="s">
        <v>14</v>
      </c>
      <c r="E135" s="20" t="s">
        <v>15</v>
      </c>
      <c r="F135" s="20" t="s">
        <v>16</v>
      </c>
      <c r="G135" s="20" t="s">
        <v>17</v>
      </c>
      <c r="H135" s="20" t="s">
        <v>18</v>
      </c>
      <c r="I135" s="20" t="s">
        <v>19</v>
      </c>
      <c r="J135" s="20" t="s">
        <v>20</v>
      </c>
      <c r="K135" s="18"/>
    </row>
    <row r="136" spans="1:11" x14ac:dyDescent="0.3">
      <c r="A136" s="20" t="s">
        <v>2</v>
      </c>
      <c r="B136" s="20">
        <f>SQRT((A119-$A$119)^2+(A120-$A$120)^2)</f>
        <v>0</v>
      </c>
      <c r="C136" s="20">
        <f t="shared" ref="C136:J136" si="8">SQRT((B119-$A$119)^2+(B120-$A$120)^2)</f>
        <v>5.8823999999999987E-2</v>
      </c>
      <c r="D136" s="20">
        <f t="shared" si="8"/>
        <v>0.18995303452432655</v>
      </c>
      <c r="E136" s="20">
        <f t="shared" si="8"/>
        <v>0.2925515620467613</v>
      </c>
      <c r="F136" s="20">
        <f t="shared" si="8"/>
        <v>0.28593199372752953</v>
      </c>
      <c r="G136" s="20">
        <f t="shared" si="8"/>
        <v>3.5294999999999965E-2</v>
      </c>
      <c r="H136" s="20">
        <f t="shared" si="8"/>
        <v>0.42840793097817415</v>
      </c>
      <c r="I136" s="20">
        <f t="shared" si="8"/>
        <v>0.4339713155612937</v>
      </c>
      <c r="J136" s="20">
        <f t="shared" si="8"/>
        <v>2.9410999999999965E-2</v>
      </c>
      <c r="K136" s="18"/>
    </row>
    <row r="137" spans="1:11" x14ac:dyDescent="0.3">
      <c r="A137" s="20" t="s">
        <v>4</v>
      </c>
      <c r="B137" s="20">
        <f>SQRT((A119-$H$119)^2+(A120-$H$120)^2)</f>
        <v>0.4339713155612937</v>
      </c>
      <c r="C137" s="20">
        <f t="shared" ref="C137:J137" si="9">SQRT((B119-$H$119)^2+(B120-$H$120)^2)</f>
        <v>0.4410889995205049</v>
      </c>
      <c r="D137" s="20">
        <f t="shared" si="9"/>
        <v>0.32014280442483795</v>
      </c>
      <c r="E137" s="20">
        <f t="shared" si="9"/>
        <v>0.68398526180759189</v>
      </c>
      <c r="F137" s="20">
        <f t="shared" si="9"/>
        <v>0.61134389228404007</v>
      </c>
      <c r="G137" s="20">
        <f t="shared" si="9"/>
        <v>0.43730738830369648</v>
      </c>
      <c r="H137" s="20">
        <f t="shared" si="9"/>
        <v>0.76628807587290559</v>
      </c>
      <c r="I137" s="20">
        <f t="shared" si="9"/>
        <v>0</v>
      </c>
      <c r="J137" s="20">
        <f t="shared" si="9"/>
        <v>0.43337291887357243</v>
      </c>
      <c r="K137" s="18"/>
    </row>
    <row r="138" spans="1:11" x14ac:dyDescent="0.3">
      <c r="A138" s="20" t="s">
        <v>35</v>
      </c>
      <c r="B138" s="20">
        <v>1</v>
      </c>
      <c r="C138" s="20">
        <v>1</v>
      </c>
      <c r="D138" s="20">
        <v>1</v>
      </c>
      <c r="E138" s="20">
        <v>1</v>
      </c>
      <c r="F138" s="20">
        <v>1</v>
      </c>
      <c r="G138" s="20">
        <v>1</v>
      </c>
      <c r="H138" s="20">
        <v>1</v>
      </c>
      <c r="I138" s="20">
        <v>2</v>
      </c>
      <c r="J138" s="20">
        <v>1</v>
      </c>
      <c r="K138" s="18"/>
    </row>
    <row r="139" spans="1:11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 spans="1:11" x14ac:dyDescent="0.3">
      <c r="A140" s="18" t="s">
        <v>48</v>
      </c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 spans="1:11" x14ac:dyDescent="0.3">
      <c r="A141" s="18" t="s">
        <v>47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 spans="1:11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 spans="1:11" x14ac:dyDescent="0.3">
      <c r="A143" s="18" t="s">
        <v>5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 spans="1:11" x14ac:dyDescent="0.3">
      <c r="A144" s="18" t="s">
        <v>49</v>
      </c>
      <c r="B144" s="18" t="s">
        <v>6</v>
      </c>
      <c r="C144" s="18"/>
      <c r="D144" s="18"/>
      <c r="E144" s="18"/>
      <c r="F144" s="18"/>
      <c r="G144" s="18"/>
      <c r="H144" s="18"/>
      <c r="I144" s="18"/>
      <c r="J144" s="18"/>
      <c r="K144" s="18"/>
    </row>
    <row r="145" spans="1:11" x14ac:dyDescent="0.3">
      <c r="A145" s="18" t="s">
        <v>50</v>
      </c>
      <c r="B145" s="18" t="s">
        <v>7</v>
      </c>
      <c r="C145" s="18"/>
      <c r="D145" s="18"/>
      <c r="E145" s="18"/>
      <c r="F145" s="18"/>
      <c r="G145" s="18"/>
      <c r="H145" s="18"/>
      <c r="I145" s="18"/>
      <c r="J145" s="18"/>
      <c r="K145" s="18"/>
    </row>
    <row r="146" spans="1:11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 spans="1:11" x14ac:dyDescent="0.3">
      <c r="A147" s="18" t="s">
        <v>53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 spans="1:11" x14ac:dyDescent="0.3">
      <c r="A148" s="18" t="s">
        <v>8</v>
      </c>
      <c r="B148" s="18">
        <f>(I136+H136+H137)/(3*2)</f>
        <v>0.27144455373539556</v>
      </c>
      <c r="C148" s="18"/>
      <c r="D148" s="18"/>
      <c r="E148" s="18"/>
      <c r="F148" s="18"/>
      <c r="G148" s="18"/>
      <c r="H148" s="18"/>
      <c r="I148" s="18"/>
      <c r="J148" s="18"/>
      <c r="K148" s="18"/>
    </row>
    <row r="149" spans="1:11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 spans="1:11" x14ac:dyDescent="0.3">
      <c r="A150" s="18" t="s">
        <v>10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 spans="1:11" x14ac:dyDescent="0.3">
      <c r="A151" s="20"/>
      <c r="B151" s="20" t="s">
        <v>12</v>
      </c>
      <c r="C151" s="20" t="s">
        <v>13</v>
      </c>
      <c r="D151" s="20" t="s">
        <v>14</v>
      </c>
      <c r="E151" s="20" t="s">
        <v>15</v>
      </c>
      <c r="F151" s="20" t="s">
        <v>16</v>
      </c>
      <c r="G151" s="20" t="s">
        <v>17</v>
      </c>
      <c r="H151" s="20" t="s">
        <v>18</v>
      </c>
      <c r="I151" s="20" t="s">
        <v>19</v>
      </c>
      <c r="J151" s="20" t="s">
        <v>20</v>
      </c>
      <c r="K151" s="18"/>
    </row>
    <row r="152" spans="1:11" x14ac:dyDescent="0.3">
      <c r="A152" s="20" t="s">
        <v>2</v>
      </c>
      <c r="B152" s="20">
        <v>0</v>
      </c>
      <c r="C152" s="20">
        <v>5.8824000000000001E-2</v>
      </c>
      <c r="D152" s="20">
        <v>0.18995300000000001</v>
      </c>
      <c r="E152" s="20">
        <v>0.29255100000000001</v>
      </c>
      <c r="F152" s="20">
        <v>0.28593200000000002</v>
      </c>
      <c r="G152" s="20">
        <v>3.5293999999999999E-2</v>
      </c>
      <c r="H152" s="20">
        <v>0.42840800000000001</v>
      </c>
      <c r="I152" s="20">
        <v>0.43397200000000002</v>
      </c>
      <c r="J152" s="20">
        <v>2.9412000000000001E-2</v>
      </c>
      <c r="K152" s="18"/>
    </row>
    <row r="153" spans="1:11" x14ac:dyDescent="0.3">
      <c r="A153" s="20" t="s">
        <v>4</v>
      </c>
      <c r="B153" s="20">
        <f>SQRT((A119-$H$119)^2+(A120-$H$120)^2)</f>
        <v>0.4339713155612937</v>
      </c>
      <c r="C153" s="20">
        <f t="shared" ref="C153:J153" si="10">SQRT((B119-$H$119)^2+(B120-$H$120)^2)</f>
        <v>0.4410889995205049</v>
      </c>
      <c r="D153" s="20">
        <f t="shared" si="10"/>
        <v>0.32014280442483795</v>
      </c>
      <c r="E153" s="20">
        <f t="shared" si="10"/>
        <v>0.68398526180759189</v>
      </c>
      <c r="F153" s="20">
        <f t="shared" si="10"/>
        <v>0.61134389228404007</v>
      </c>
      <c r="G153" s="20">
        <f t="shared" si="10"/>
        <v>0.43730738830369648</v>
      </c>
      <c r="H153" s="20">
        <f t="shared" si="10"/>
        <v>0.76628807587290559</v>
      </c>
      <c r="I153" s="20">
        <f t="shared" si="10"/>
        <v>0</v>
      </c>
      <c r="J153" s="20">
        <f t="shared" si="10"/>
        <v>0.43337291887357243</v>
      </c>
      <c r="K153" s="18"/>
    </row>
    <row r="154" spans="1:11" x14ac:dyDescent="0.3">
      <c r="A154" s="20" t="s">
        <v>9</v>
      </c>
      <c r="B154" s="20">
        <f>SQRT((A119-$G$119)^2+(A120-$G$120)^2)</f>
        <v>0.42840793097817415</v>
      </c>
      <c r="C154" s="20">
        <f t="shared" ref="C154:J154" si="11">SQRT((B119-$G$119)^2+(B120-$G$120)^2)</f>
        <v>0.47585742277808379</v>
      </c>
      <c r="D154" s="20">
        <f t="shared" si="11"/>
        <v>0.44721359549995787</v>
      </c>
      <c r="E154" s="20">
        <f t="shared" si="11"/>
        <v>0.16228417009985907</v>
      </c>
      <c r="F154" s="20">
        <f t="shared" si="11"/>
        <v>0.15671536458816032</v>
      </c>
      <c r="G154" s="20">
        <f t="shared" si="11"/>
        <v>0.45656050618729604</v>
      </c>
      <c r="H154" s="20">
        <f t="shared" si="11"/>
        <v>0</v>
      </c>
      <c r="I154" s="20">
        <f t="shared" si="11"/>
        <v>0.76628807587290559</v>
      </c>
      <c r="J154" s="20">
        <f t="shared" si="11"/>
        <v>0.40580253643613418</v>
      </c>
      <c r="K154" s="18"/>
    </row>
    <row r="155" spans="1:11" x14ac:dyDescent="0.3">
      <c r="A155" s="20" t="s">
        <v>35</v>
      </c>
      <c r="B155" s="20">
        <v>1</v>
      </c>
      <c r="C155" s="20">
        <v>1</v>
      </c>
      <c r="D155" s="20">
        <v>1</v>
      </c>
      <c r="E155" s="20">
        <v>3</v>
      </c>
      <c r="F155" s="20">
        <v>3</v>
      </c>
      <c r="G155" s="20">
        <v>1</v>
      </c>
      <c r="H155" s="20">
        <v>3</v>
      </c>
      <c r="I155" s="20">
        <v>2</v>
      </c>
      <c r="J155" s="20">
        <v>1</v>
      </c>
      <c r="K155" s="18"/>
    </row>
    <row r="156" spans="1:11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 spans="1:11" x14ac:dyDescent="0.3">
      <c r="A157" s="18" t="s">
        <v>51</v>
      </c>
      <c r="B157" s="18"/>
      <c r="C157" s="18"/>
      <c r="D157" s="18"/>
      <c r="E157" s="18"/>
      <c r="F157" s="18">
        <f>D152</f>
        <v>0.18995300000000001</v>
      </c>
      <c r="G157" s="18"/>
      <c r="H157" s="18"/>
      <c r="I157" s="18"/>
      <c r="J157" s="18"/>
      <c r="K157" s="18"/>
    </row>
    <row r="158" spans="1:11" x14ac:dyDescent="0.3">
      <c r="A158" s="18" t="s">
        <v>47</v>
      </c>
      <c r="B158" s="18"/>
      <c r="C158" s="18"/>
      <c r="D158" s="18"/>
      <c r="E158" s="18"/>
      <c r="F158" s="18">
        <f>I153</f>
        <v>0</v>
      </c>
      <c r="G158" s="18"/>
      <c r="H158" s="18"/>
      <c r="I158" s="18"/>
      <c r="J158" s="18"/>
      <c r="K158" s="18"/>
    </row>
    <row r="159" spans="1:11" x14ac:dyDescent="0.3">
      <c r="A159" s="18" t="s">
        <v>52</v>
      </c>
      <c r="B159" s="18"/>
      <c r="C159" s="18"/>
      <c r="D159" s="18"/>
      <c r="E159" s="18"/>
      <c r="F159" s="18">
        <f>E154</f>
        <v>0.16228417009985907</v>
      </c>
      <c r="G159" s="18"/>
      <c r="H159" s="18"/>
      <c r="I159" s="18"/>
      <c r="J159" s="18"/>
      <c r="K159" s="18"/>
    </row>
    <row r="160" spans="1:11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 spans="1:11" x14ac:dyDescent="0.3">
      <c r="A161" s="18" t="s">
        <v>54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 spans="1:11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 spans="1:11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 spans="1:11" x14ac:dyDescent="0.3">
      <c r="A164" s="18" t="s">
        <v>55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 spans="1:11" x14ac:dyDescent="0.3">
      <c r="A165" s="18" t="s">
        <v>56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 spans="1:11" x14ac:dyDescent="0.3">
      <c r="A166" s="18" t="s">
        <v>57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 spans="1:11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 spans="1:11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 spans="1:11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 spans="1:11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 spans="1:11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 spans="1:11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 spans="1:11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 spans="1:11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</sheetData>
  <mergeCells count="6">
    <mergeCell ref="B25:C25"/>
    <mergeCell ref="B26:C26"/>
    <mergeCell ref="B27:C27"/>
    <mergeCell ref="J2:O2"/>
    <mergeCell ref="J1:O1"/>
    <mergeCell ref="J3:O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pochuiko</dc:creator>
  <cp:lastModifiedBy>Влад Шумигай</cp:lastModifiedBy>
  <dcterms:created xsi:type="dcterms:W3CDTF">2022-10-06T16:39:15Z</dcterms:created>
  <dcterms:modified xsi:type="dcterms:W3CDTF">2022-11-10T17:03:04Z</dcterms:modified>
</cp:coreProperties>
</file>